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ad.east.ntt.co.jp\fs60-angou\ビジネス開発本部（第三部門）\第三部門_IoTサービス推進担当\020_602_加藤G①\吉田G(廃棄期限2024-08-31)\運用企画G\01_Wi-Fi\01_様式\02_OEM\通常・商社OEM\修正中\SSIDパス\完成済\小売\"/>
    </mc:Choice>
  </mc:AlternateContent>
  <bookViews>
    <workbookView xWindow="5565" yWindow="3630" windowWidth="20520" windowHeight="3675" tabRatio="793"/>
  </bookViews>
  <sheets>
    <sheet name="変更依頼書①" sheetId="19" r:id="rId1"/>
    <sheet name="ﾌﾘｶﾞﾅ①" sheetId="24" state="hidden" r:id="rId2"/>
    <sheet name="①【別紙１】AP別のSSID設定" sheetId="20" r:id="rId3"/>
    <sheet name="ﾌﾘｶﾞﾅ②" sheetId="25" state="hidden" r:id="rId4"/>
    <sheet name="変更依頼書②" sheetId="5" r:id="rId5"/>
    <sheet name="変更依頼書②記入例" sheetId="18" r:id="rId6"/>
    <sheet name="②【別紙１】認証設定" sheetId="22" r:id="rId7"/>
    <sheet name="②【別紙２】ＩＰ指定設定" sheetId="6" r:id="rId8"/>
    <sheet name="②【別紙３】ファイアウォール（アプリ指定）" sheetId="8" r:id="rId9"/>
    <sheet name="②【別紙４】通信速度制限（アプリ指定）" sheetId="9" r:id="rId10"/>
    <sheet name="②【別紙５】AP別の無線チャネル設定" sheetId="17" r:id="rId11"/>
    <sheet name="②【別紙６】ダッシュボード上のNW名・AP名変更設定" sheetId="21" r:id="rId12"/>
    <sheet name="②【別紙７】無線環境パラメータ調整" sheetId="23" r:id="rId13"/>
    <sheet name="WiFi設定の説明" sheetId="15" r:id="rId14"/>
  </sheets>
  <externalReferences>
    <externalReference r:id="rId15"/>
  </externalReferences>
  <definedNames>
    <definedName name="acceptNumber">'[1]【様式１】ギガらくWi-Fiサービス申込書①'!$H$1</definedName>
    <definedName name="amAffilCorpBranch">'[1]【様式１】ギガらくWi-Fiサービス申込書①'!$H$72</definedName>
    <definedName name="amAffilPart">'[1]【様式１】ギガらくWi-Fiサービス申込書①'!$AF$72</definedName>
    <definedName name="amAffilSection">'[1]【様式１】ギガらくWi-Fiサービス申込書①'!$H$73</definedName>
    <definedName name="amAffilUnit">'[1]【様式１】ギガらくWi-Fiサービス申込書①'!$AF$73</definedName>
    <definedName name="amContact">'[1]【様式１】ギガらくWi-Fiサービス申込書①'!$H$75</definedName>
    <definedName name="amPerson">'[1]【様式１】ギガらくWi-Fiサービス申込書①'!$AF$74</definedName>
    <definedName name="amPersonCode">'[1]【様式１】ギガらくWi-Fiサービス申込書①'!$H$74</definedName>
    <definedName name="ams_send_tm">'[1]【様式１】ギガらくWi-Fiサービス申込書①'!$H$2</definedName>
    <definedName name="appArrvlDt">'[1]【様式１】ギガらくWi-Fiサービス申込書①'!$I$9</definedName>
    <definedName name="appliPersonKana">'[1]【様式１】ギガらくWi-Fiサービス申込書①'!$Q$17</definedName>
    <definedName name="appliPersonName">'[1]【様式１】ギガらくWi-Fiサービス申込書①'!$N$18</definedName>
    <definedName name="appPrsnDptName">'[1]【様式１】ギガらくWi-Fiサービス申込書①'!$N$16</definedName>
    <definedName name="billSendingAddress">'[1]【様式１】ギガらくWi-Fiサービス申込書①'!$V$56</definedName>
    <definedName name="billSendingAddressBanchi1">'[1]【様式１】ギガらくWi-Fiサービス申込書①'!$N$57</definedName>
    <definedName name="billSendingAddressBanchi2">'[1]【様式１】ギガらくWi-Fiサービス申込書①'!$AD$57</definedName>
    <definedName name="billSendingAddressBanchi3">'[1]【様式１】ギガらくWi-Fiサービス申込書①'!$AN$57</definedName>
    <definedName name="billSendingAddressBuilding1">'[1]【様式１】ギガらくWi-Fiサービス申込書①'!$N$58</definedName>
    <definedName name="billSendingAddressMemo">'[1]【様式１】ギガらくWi-Fiサービス申込書①'!$N$59</definedName>
    <definedName name="billSendingName1">'[1]【様式１】ギガらくWi-Fiサービス申込書①'!$N$61</definedName>
    <definedName name="billSendingName2">'[1]【様式１】ギガらくWi-Fiサービス申込書①'!$AF$61</definedName>
    <definedName name="billSendingNameKana1">'[1]【様式１】ギガらくWi-Fiサービス申込書①'!$Q$60</definedName>
    <definedName name="billSendingNameKana2">'[1]【様式１】ギガらくWi-Fiサービス申込書①'!$AI$60</definedName>
    <definedName name="billSendingPostalNumber">'[1]【様式１】ギガらくWi-Fiサービス申込書①'!$N$56</definedName>
    <definedName name="bllSndChk">'[1]【様式１】ギガらくWi-Fiサービス申込書①'!$X$55</definedName>
    <definedName name="blSndSmEqpFcltAddrChk">'[1]【様式１】ギガらくWi-Fiサービス申込書①'!$AU$55</definedName>
    <definedName name="cameraOptNum">'[1]【様式１】ギガらくWi-Fiサービス申込書①'!$Y$27</definedName>
    <definedName name="cameraOptSel">'[1]【様式１】ギガらくWi-Fiサービス申込書①'!$I$27</definedName>
    <definedName name="client1FaxNumber">'[1]【様式１】ギガらくWi-Fiサービス申込書①'!$AF$75</definedName>
    <definedName name="cntctPhnNum">'[1]【様式１】ギガらくWi-Fiサービス申込書①'!$N$42</definedName>
    <definedName name="contactNetwork">'[1]【様式１】ギガらくWi-Fiサービス申込書①'!$H$76</definedName>
    <definedName name="contractCustomerAddress">'[1]【様式１】ギガらくWi-Fiサービス申込書①'!$V$12</definedName>
    <definedName name="contractCustomerAddressBanchi1">'[1]【様式１】ギガらくWi-Fiサービス申込書①'!$N$13</definedName>
    <definedName name="contractCustomerAddressBanchi2">'[1]【様式１】ギガらくWi-Fiサービス申込書①'!$V$13</definedName>
    <definedName name="contractCustomerAddressBanchi3">'[1]【様式１】ギガらくWi-Fiサービス申込書①'!$AF$13</definedName>
    <definedName name="contractCustomerAddressBuilding1">'[1]【様式１】ギガらくWi-Fiサービス申込書①'!$N$14</definedName>
    <definedName name="contractCustomerAddressMemo">'[1]【様式１】ギガらくWi-Fiサービス申込書①'!$N$15</definedName>
    <definedName name="contractCustomerName">'[1]【様式１】ギガらくWi-Fiサービス申込書①'!$I$11</definedName>
    <definedName name="contractCustomerNameKana">'[1]【様式１】ギガらくWi-Fiサービス申込書①'!$L$10</definedName>
    <definedName name="contractCustomerPhoneNumber">'[1]【様式１】ギガらくWi-Fiサービス申込書①'!$AP$13</definedName>
    <definedName name="contractCustomerPostalNumber">'[1]【様式１】ギガらくWi-Fiサービス申込書①'!$N$12</definedName>
    <definedName name="eqpSndAddress">'[1]【様式１】ギガらくWi-Fiサービス申込書①'!$V$64</definedName>
    <definedName name="eqpSndAddressBanchi1">'[1]【様式１】ギガらくWi-Fiサービス申込書①'!$N$65</definedName>
    <definedName name="eqpSndAddressBanchi2">'[1]【様式１】ギガらくWi-Fiサービス申込書①'!$AD$65</definedName>
    <definedName name="eqpSndAddressBanchi3">'[1]【様式１】ギガらくWi-Fiサービス申込書①'!$AN$65</definedName>
    <definedName name="eqpSndAddressBuilding1">'[1]【様式１】ギガらくWi-Fiサービス申込書①'!$N$66</definedName>
    <definedName name="eqpSndAddressMemo">'[1]【様式１】ギガらくWi-Fiサービス申込書①'!$N$67</definedName>
    <definedName name="eqpSndAddrNm">'[1]【様式１】ギガらくWi-Fiサービス申込書①'!$N$69</definedName>
    <definedName name="eqpSndAddrNmKana">'[1]【様式１】ギガらくWi-Fiサービス申込書①'!$Q$68</definedName>
    <definedName name="eqpSndChk">'[1]【様式１】ギガらくWi-Fiサービス申込書①'!$X$63</definedName>
    <definedName name="eqpSndPostalNumber">'[1]【様式１】ギガらくWi-Fiサービス申込書①'!$N$64</definedName>
    <definedName name="eqpSndSmEqpFcltAddrChk">'[1]【様式１】ギガらくWi-Fiサービス申込書①'!$AU$63</definedName>
    <definedName name="ewi4714a">'[1]【様式１】ギガらくWi-Fiサービス申込書①'!$I$20</definedName>
    <definedName name="ewi4715a">'[1]【様式１】ギガらくWi-Fiサービス申込書①'!$Y$20</definedName>
    <definedName name="ewi4716a">'[1]【様式１】ギガらくWi-Fiサービス申込書①'!$I$21</definedName>
    <definedName name="ewi4717a">'[1]【様式１】ギガらくWi-Fiサービス申込書①'!$Y$21</definedName>
    <definedName name="facilityAddress">'[1]【様式１】ギガらくWi-Fiサービス申込書①'!$V$34</definedName>
    <definedName name="facilityAddressBanchi1">'[1]【様式１】ギガらくWi-Fiサービス申込書①'!$N$35</definedName>
    <definedName name="facilityAddressBanchi2">'[1]【様式１】ギガらくWi-Fiサービス申込書①'!$AD$35</definedName>
    <definedName name="facilityAddressBanchi3">'[1]【様式１】ギガらくWi-Fiサービス申込書①'!$AN$35</definedName>
    <definedName name="facilityAddressBuilding1">'[1]【様式１】ギガらくWi-Fiサービス申込書①'!$N$36</definedName>
    <definedName name="facilityAddressBuilding2">'[1]【様式１】ギガらくWi-Fiサービス申込書①'!$AD$36</definedName>
    <definedName name="facilityAddressBuilding3">'[1]【様式１】ギガらくWi-Fiサービス申込書①'!$AN$36</definedName>
    <definedName name="facilityAddressMemo">'[1]【様式１】ギガらくWi-Fiサービス申込書①'!$N$37</definedName>
    <definedName name="facilityPostalNumber">'[1]【様式１】ギガらくWi-Fiサービス申込書①'!$N$34</definedName>
    <definedName name="fctryIoTCmrNum">'[1]【様式１】ギガらくWi-Fiサービス申込書①'!$AS$27</definedName>
    <definedName name="fctryIoTCmrSel">'[1]【様式１】ギガらくWi-Fiサービス申込書①'!$AC$27</definedName>
    <definedName name="fireWallUsePrnc">'[1]【様式１】ギガらくWi-Fiサービス申込書①'!$AE$39</definedName>
    <definedName name="fxdIPAddrUsePrnc">'[1]【様式１】ギガらくWi-Fiサービス申込書①'!$AE$38</definedName>
    <definedName name="hiEndOtdrPlan2Num">'[1]【様式１】ギガらくWi-Fiサービス申込書①'!$Y$23</definedName>
    <definedName name="hiEndOtdrPlan2Sel">'[1]【様式１】ギガらくWi-Fiサービス申込書①'!$I$23</definedName>
    <definedName name="hiEndOtdrPlan5Num">'[1]【様式１】ギガらくWi-Fiサービス申込書①'!$Y$22</definedName>
    <definedName name="hiEndOtdrPlan5Sel">'[1]【様式１】ギガらくWi-Fiサービス申込書①'!$I$22</definedName>
    <definedName name="instLocChk">'[1]【様式１】ギガらくWi-Fiサービス申込書①'!$AD$33</definedName>
    <definedName name="investCloseDt">'[1]【様式１】ギガらくWi-Fiサービス申込書①'!$AJ$2</definedName>
    <definedName name="iotSptOptAgrculNum">'[1]【様式１】ギガらくWi-Fiサービス申込書①'!$Y$28</definedName>
    <definedName name="iotSptOptAgrculSel">'[1]【様式１】ギガらくWi-Fiサービス申込書①'!$I$28</definedName>
    <definedName name="iotSptOptFctryNum">'[1]【様式１】ギガらくWi-Fiサービス申込書①'!$AS$28</definedName>
    <definedName name="iotSptOptFctrySel">'[1]【様式１】ギガらくWi-Fiサービス申込書①'!$AC$28</definedName>
    <definedName name="lanPowSup2Sel">'[1]【様式１】ギガらくWi-Fiサービス申込書①'!$I$24</definedName>
    <definedName name="lanPowSup5Num">'[1]【様式１】ギガらくWi-Fiサービス申込書①'!$AS$24</definedName>
    <definedName name="lanPowSup5Sel">'[1]【様式１】ギガらくWi-Fiサービス申込書①'!$AC$24</definedName>
    <definedName name="lanPowSuppNum">'[1]【様式１】ギガらくWi-Fiサービス申込書①'!$Y$24</definedName>
    <definedName name="lghtPln2yNum">'[1]【様式１】ギガらくWi-Fiサービス申込書①'!$AS$20</definedName>
    <definedName name="lghtPln2ySel">'[1]【様式１】ギガらくWi-Fiサービス申込書①'!$AC$20</definedName>
    <definedName name="noApplcblPrnc">'[1]【様式１】ギガらくWi-Fiサービス申込書①'!$AO$39</definedName>
    <definedName name="noLnTrfrSmCsrt">'[1]【様式１】ギガらくWi-Fiサービス申込書①'!$N$80</definedName>
    <definedName name="phoneNumber">'[1]【様式１】ギガらくWi-Fiサービス申込書①'!$AP$17</definedName>
    <definedName name="_xlnm.Print_Area" localSheetId="2">①【別紙１】AP別のSSID設定!$A$1:$BB$82</definedName>
    <definedName name="_xlnm.Print_Area" localSheetId="6">②【別紙１】認証設定!$A$1:$BJ$47</definedName>
    <definedName name="_xlnm.Print_Area" localSheetId="8">'②【別紙３】ファイアウォール（アプリ指定）'!$A$1:$BV$83</definedName>
    <definedName name="_xlnm.Print_Area" localSheetId="9">'②【別紙４】通信速度制限（アプリ指定）'!$A$1:$BV$81</definedName>
    <definedName name="_xlnm.Print_Area" localSheetId="11">②【別紙６】ダッシュボード上のNW名・AP名変更設定!$A$1:$BY$64</definedName>
    <definedName name="_xlnm.Print_Area" localSheetId="13">WiFi設定の説明!$A$1:$E$78</definedName>
    <definedName name="_xlnm.Print_Area" localSheetId="0">変更依頼書①!$A$1:$BB$84</definedName>
    <definedName name="_xlnm.Print_Area" localSheetId="4">変更依頼書②!$A$1:$BB$195</definedName>
    <definedName name="_xlnm.Print_Area" localSheetId="5">変更依頼書②記入例!$A$1:$BB$202</definedName>
    <definedName name="prxyUsePrnc">'[1]【様式１】ギガらくWi-Fiサービス申込書①'!$AO$38</definedName>
    <definedName name="soc_no">'[1]【様式１】ギガらくWi-Fiサービス申込書①'!$AJ$1</definedName>
    <definedName name="soc_send_tm">'[1]【様式１】ギガらくWi-Fiサービス申込書①'!$V$2</definedName>
    <definedName name="uniqOrderId">'[1]【様式１】ギガらくWi-Fiサービス申込書①'!$V$1</definedName>
    <definedName name="vstRprOptNum">'[1]【様式１】ギガらくWi-Fiサービス申込書①'!$Y$26</definedName>
    <definedName name="vstRprOptSel">'[1]【様式１】ギガらくWi-Fiサービス申込書①'!$I$26</definedName>
    <definedName name="wthFltLgtLnNnCtrctTp">'[1]【様式１】ギガらくWi-Fiサービス申込書①'!$H$71</definedName>
    <definedName name="wthLnTrfrSmCsrt">'[1]【様式１】ギガらくWi-Fiサービス申込書①'!$H$80</definedName>
  </definedNames>
  <calcPr calcId="162913"/>
</workbook>
</file>

<file path=xl/calcChain.xml><?xml version="1.0" encoding="utf-8"?>
<calcChain xmlns="http://schemas.openxmlformats.org/spreadsheetml/2006/main">
  <c r="AQ30" i="25" l="1"/>
  <c r="AQ26" i="25"/>
  <c r="AQ22" i="25"/>
  <c r="AQ18" i="25"/>
  <c r="AQ14" i="25"/>
  <c r="AQ10" i="25"/>
  <c r="AQ6" i="25"/>
  <c r="AQ2" i="25"/>
  <c r="AQ30" i="24" l="1"/>
  <c r="AC28" i="24" s="1"/>
  <c r="AQ26" i="24"/>
  <c r="Y25" i="24" s="1"/>
  <c r="AQ22" i="24"/>
  <c r="AQ18" i="24"/>
  <c r="Q17" i="24" s="1"/>
  <c r="R17" i="24" s="1"/>
  <c r="AQ14" i="24"/>
  <c r="AQ10" i="24"/>
  <c r="I6" i="24" s="1"/>
  <c r="J6" i="24" s="1"/>
  <c r="AQ6" i="24"/>
  <c r="AQ2" i="24"/>
  <c r="A25" i="24" s="1"/>
  <c r="B25" i="24" s="1"/>
  <c r="AN72" i="25"/>
  <c r="AN71" i="25"/>
  <c r="AN70" i="25"/>
  <c r="AN69" i="25"/>
  <c r="AN68" i="25"/>
  <c r="AN67" i="25"/>
  <c r="AN66" i="25"/>
  <c r="AN65" i="25"/>
  <c r="AN64" i="25"/>
  <c r="AN63" i="25"/>
  <c r="AN62" i="25"/>
  <c r="AN61" i="25"/>
  <c r="AN60" i="25"/>
  <c r="AN59" i="25"/>
  <c r="AN58" i="25"/>
  <c r="AN57" i="25"/>
  <c r="AN56" i="25"/>
  <c r="AN55" i="25"/>
  <c r="AN54" i="25"/>
  <c r="AN53" i="25"/>
  <c r="AN52" i="25"/>
  <c r="AN51" i="25"/>
  <c r="AN50" i="25"/>
  <c r="AN49" i="25"/>
  <c r="AN48" i="25"/>
  <c r="AN47" i="25"/>
  <c r="AN46" i="25"/>
  <c r="AN45" i="25"/>
  <c r="AN44" i="25"/>
  <c r="AN43" i="25"/>
  <c r="AN42" i="25"/>
  <c r="AN41" i="25"/>
  <c r="AN40" i="25"/>
  <c r="AN39" i="25"/>
  <c r="AN38" i="25"/>
  <c r="AN37" i="25"/>
  <c r="AN36" i="25"/>
  <c r="AN35" i="25"/>
  <c r="AG35" i="25"/>
  <c r="AH35" i="25" s="1"/>
  <c r="AG36" i="25"/>
  <c r="AI36" i="25" s="1"/>
  <c r="AJ36" i="25" s="1"/>
  <c r="AN34" i="25"/>
  <c r="AG34" i="25"/>
  <c r="AH34" i="25" s="1"/>
  <c r="AN33" i="25"/>
  <c r="AH33" i="25"/>
  <c r="AG33" i="25"/>
  <c r="AI33" i="25" s="1"/>
  <c r="AJ33" i="25" s="1"/>
  <c r="AN32" i="25"/>
  <c r="AG32" i="25"/>
  <c r="AI32" i="25" s="1"/>
  <c r="AJ32" i="25" s="1"/>
  <c r="AN31" i="25"/>
  <c r="AH31" i="25"/>
  <c r="AG31" i="25"/>
  <c r="AI31" i="25" s="1"/>
  <c r="AJ31" i="25" s="1"/>
  <c r="AN30" i="25"/>
  <c r="AG30" i="25"/>
  <c r="AI30" i="25" s="1"/>
  <c r="AJ30" i="25" s="1"/>
  <c r="AN29" i="25"/>
  <c r="AI29" i="25"/>
  <c r="AJ29" i="25" s="1"/>
  <c r="AG29" i="25"/>
  <c r="AH29" i="25" s="1"/>
  <c r="AN28" i="25"/>
  <c r="AG28" i="25"/>
  <c r="AC28" i="25"/>
  <c r="Y28" i="25"/>
  <c r="U28" i="25"/>
  <c r="M28" i="25"/>
  <c r="E28" i="25"/>
  <c r="AN27" i="25"/>
  <c r="AH27" i="25"/>
  <c r="AG27" i="25"/>
  <c r="AI27" i="25" s="1"/>
  <c r="AJ27" i="25" s="1"/>
  <c r="AN26" i="25"/>
  <c r="AG26" i="25"/>
  <c r="AI26" i="25" s="1"/>
  <c r="AJ26" i="25" s="1"/>
  <c r="AN25" i="25"/>
  <c r="AG25" i="25"/>
  <c r="AC25" i="25"/>
  <c r="Y25" i="25"/>
  <c r="U25" i="25"/>
  <c r="M25" i="25"/>
  <c r="E25" i="25"/>
  <c r="A25" i="25"/>
  <c r="B25" i="25" s="1"/>
  <c r="AN24" i="25"/>
  <c r="AI24" i="25"/>
  <c r="AJ24" i="25" s="1"/>
  <c r="AG24" i="25"/>
  <c r="AH24" i="25" s="1"/>
  <c r="Y24" i="25"/>
  <c r="Z24" i="25" s="1"/>
  <c r="AN23" i="25"/>
  <c r="AH23" i="25"/>
  <c r="AG23" i="25"/>
  <c r="AI23" i="25" s="1"/>
  <c r="AJ23" i="25" s="1"/>
  <c r="Y23" i="25"/>
  <c r="AA23" i="25" s="1"/>
  <c r="AB23" i="25" s="1"/>
  <c r="AN22" i="25"/>
  <c r="AG22" i="25"/>
  <c r="AI22" i="25" s="1"/>
  <c r="AJ22" i="25" s="1"/>
  <c r="Y22" i="25"/>
  <c r="AA22" i="25" s="1"/>
  <c r="AB22" i="25" s="1"/>
  <c r="AN21" i="25"/>
  <c r="AG21" i="25"/>
  <c r="AH21" i="25" s="1"/>
  <c r="Y21" i="25"/>
  <c r="Z21" i="25" s="1"/>
  <c r="U21" i="25"/>
  <c r="V21" i="25" s="1"/>
  <c r="AN20" i="25"/>
  <c r="AG20" i="25"/>
  <c r="AH20" i="25" s="1"/>
  <c r="AC20" i="25"/>
  <c r="AD20" i="25" s="1"/>
  <c r="Y20" i="25"/>
  <c r="Z20" i="25" s="1"/>
  <c r="U20" i="25"/>
  <c r="V20" i="25" s="1"/>
  <c r="M20" i="25"/>
  <c r="N20" i="25" s="1"/>
  <c r="E20" i="25"/>
  <c r="F20" i="25" s="1"/>
  <c r="A20" i="25"/>
  <c r="B20" i="25" s="1"/>
  <c r="AN19" i="25"/>
  <c r="AG19" i="25"/>
  <c r="AI19" i="25" s="1"/>
  <c r="AJ19" i="25" s="1"/>
  <c r="Y19" i="25"/>
  <c r="AA19" i="25" s="1"/>
  <c r="AB19" i="25" s="1"/>
  <c r="AN18" i="25"/>
  <c r="AH18" i="25"/>
  <c r="AG18" i="25"/>
  <c r="AI18" i="25" s="1"/>
  <c r="AJ18" i="25" s="1"/>
  <c r="Y18" i="25"/>
  <c r="AA18" i="25" s="1"/>
  <c r="AB18" i="25" s="1"/>
  <c r="AN17" i="25"/>
  <c r="AG17" i="25"/>
  <c r="AH17" i="25" s="1"/>
  <c r="AC17" i="25"/>
  <c r="AD17" i="25" s="1"/>
  <c r="Y17" i="25"/>
  <c r="Z17" i="25" s="1"/>
  <c r="U17" i="25"/>
  <c r="V17" i="25" s="1"/>
  <c r="Q17" i="25"/>
  <c r="R17" i="25" s="1"/>
  <c r="M17" i="25"/>
  <c r="N17" i="25" s="1"/>
  <c r="E17" i="25"/>
  <c r="F17" i="25" s="1"/>
  <c r="A17" i="25"/>
  <c r="B17" i="25" s="1"/>
  <c r="AN16" i="25"/>
  <c r="AG16" i="25"/>
  <c r="AH16" i="25" s="1"/>
  <c r="Y16" i="25"/>
  <c r="Z16" i="25" s="1"/>
  <c r="U16" i="25"/>
  <c r="V16" i="25" s="1"/>
  <c r="AN15" i="25"/>
  <c r="AH15" i="25"/>
  <c r="AG15" i="25"/>
  <c r="AI15" i="25" s="1"/>
  <c r="AJ15" i="25" s="1"/>
  <c r="Y15" i="25"/>
  <c r="AA15" i="25" s="1"/>
  <c r="AB15" i="25" s="1"/>
  <c r="AN14" i="25"/>
  <c r="AH14" i="25"/>
  <c r="AG14" i="25"/>
  <c r="AI14" i="25" s="1"/>
  <c r="AJ14" i="25" s="1"/>
  <c r="Y14" i="25"/>
  <c r="AA14" i="25" s="1"/>
  <c r="AB14" i="25" s="1"/>
  <c r="AN13" i="25"/>
  <c r="AG13" i="25"/>
  <c r="AH13" i="25" s="1"/>
  <c r="Y13" i="25"/>
  <c r="Z13" i="25" s="1"/>
  <c r="U13" i="25"/>
  <c r="V13" i="25" s="1"/>
  <c r="M13" i="25"/>
  <c r="N13" i="25" s="1"/>
  <c r="AN12" i="25"/>
  <c r="AG12" i="25"/>
  <c r="AH12" i="25" s="1"/>
  <c r="AC12" i="25"/>
  <c r="AD12" i="25" s="1"/>
  <c r="Y12" i="25"/>
  <c r="Z12" i="25" s="1"/>
  <c r="U12" i="25"/>
  <c r="V12" i="25" s="1"/>
  <c r="Q12" i="25"/>
  <c r="R12" i="25" s="1"/>
  <c r="M12" i="25"/>
  <c r="N12" i="25" s="1"/>
  <c r="E12" i="25"/>
  <c r="F12" i="25" s="1"/>
  <c r="A12" i="25"/>
  <c r="B12" i="25" s="1"/>
  <c r="AN11" i="25"/>
  <c r="AH11" i="25"/>
  <c r="AG11" i="25"/>
  <c r="AI11" i="25" s="1"/>
  <c r="AJ11" i="25" s="1"/>
  <c r="Y11" i="25"/>
  <c r="AA11" i="25" s="1"/>
  <c r="AB11" i="25" s="1"/>
  <c r="I20" i="25"/>
  <c r="AN10" i="25"/>
  <c r="AG10" i="25"/>
  <c r="AI10" i="25" s="1"/>
  <c r="AJ10" i="25" s="1"/>
  <c r="Y10" i="25"/>
  <c r="AA10" i="25" s="1"/>
  <c r="AB10" i="25" s="1"/>
  <c r="E10" i="25"/>
  <c r="G10" i="25" s="1"/>
  <c r="H10" i="25" s="1"/>
  <c r="A10" i="25"/>
  <c r="B10" i="25" s="1"/>
  <c r="AN9" i="25"/>
  <c r="AG9" i="25"/>
  <c r="AI9" i="25" s="1"/>
  <c r="AJ9" i="25" s="1"/>
  <c r="Y9" i="25"/>
  <c r="AA9" i="25" s="1"/>
  <c r="AB9" i="25" s="1"/>
  <c r="U9" i="25"/>
  <c r="W9" i="25" s="1"/>
  <c r="X9" i="25" s="1"/>
  <c r="M9" i="25"/>
  <c r="O9" i="25" s="1"/>
  <c r="P9" i="25" s="1"/>
  <c r="AN8" i="25"/>
  <c r="AH8" i="25"/>
  <c r="AG8" i="25"/>
  <c r="AI8" i="25" s="1"/>
  <c r="AJ8" i="25" s="1"/>
  <c r="Y8" i="25"/>
  <c r="AA8" i="25" s="1"/>
  <c r="AB8" i="25" s="1"/>
  <c r="U8" i="25"/>
  <c r="W8" i="25" s="1"/>
  <c r="X8" i="25" s="1"/>
  <c r="M8" i="25"/>
  <c r="O8" i="25" s="1"/>
  <c r="P8" i="25" s="1"/>
  <c r="AN7" i="25"/>
  <c r="AG7" i="25"/>
  <c r="AH7" i="25" s="1"/>
  <c r="AC7" i="25"/>
  <c r="AD7" i="25" s="1"/>
  <c r="Y7" i="25"/>
  <c r="Z7" i="25" s="1"/>
  <c r="U7" i="25"/>
  <c r="V7" i="25" s="1"/>
  <c r="Q7" i="25"/>
  <c r="R7" i="25" s="1"/>
  <c r="M7" i="25"/>
  <c r="N7" i="25" s="1"/>
  <c r="I7" i="25"/>
  <c r="J7" i="25" s="1"/>
  <c r="E7" i="25"/>
  <c r="F7" i="25" s="1"/>
  <c r="A7" i="25"/>
  <c r="B7" i="25" s="1"/>
  <c r="AN6" i="25"/>
  <c r="AG6" i="25"/>
  <c r="AH6" i="25" s="1"/>
  <c r="AC6" i="25"/>
  <c r="AD6" i="25" s="1"/>
  <c r="Y6" i="25"/>
  <c r="Z6" i="25" s="1"/>
  <c r="U6" i="25"/>
  <c r="V6" i="25" s="1"/>
  <c r="Q6" i="25"/>
  <c r="R6" i="25" s="1"/>
  <c r="M6" i="25"/>
  <c r="N6" i="25" s="1"/>
  <c r="I6" i="25"/>
  <c r="J6" i="25" s="1"/>
  <c r="E6" i="25"/>
  <c r="F6" i="25" s="1"/>
  <c r="A6" i="25"/>
  <c r="B6" i="25" s="1"/>
  <c r="AN5" i="25"/>
  <c r="AH5" i="25"/>
  <c r="AG5" i="25"/>
  <c r="AI5" i="25" s="1"/>
  <c r="AJ5" i="25" s="1"/>
  <c r="Y5" i="25"/>
  <c r="AA5" i="25" s="1"/>
  <c r="AB5" i="25" s="1"/>
  <c r="U5" i="25"/>
  <c r="W5" i="25" s="1"/>
  <c r="X5" i="25" s="1"/>
  <c r="M5" i="25"/>
  <c r="O5" i="25" s="1"/>
  <c r="P5" i="25" s="1"/>
  <c r="E5" i="25"/>
  <c r="G5" i="25" s="1"/>
  <c r="H5" i="25" s="1"/>
  <c r="AN72" i="24"/>
  <c r="AN71" i="24"/>
  <c r="AN70" i="24"/>
  <c r="AN69" i="24"/>
  <c r="AN68" i="24"/>
  <c r="AN67" i="24"/>
  <c r="AN66" i="24"/>
  <c r="AN65" i="24"/>
  <c r="AN64" i="24"/>
  <c r="AN63" i="24"/>
  <c r="AN62" i="24"/>
  <c r="AN61" i="24"/>
  <c r="AN60" i="24"/>
  <c r="AN59" i="24"/>
  <c r="AN58" i="24"/>
  <c r="AN57" i="24"/>
  <c r="AN56" i="24"/>
  <c r="AN55" i="24"/>
  <c r="AN54" i="24"/>
  <c r="AN53" i="24"/>
  <c r="AN52" i="24"/>
  <c r="AN51" i="24"/>
  <c r="AN50" i="24"/>
  <c r="AN49" i="24"/>
  <c r="AN48" i="24"/>
  <c r="AN47" i="24"/>
  <c r="AN46" i="24"/>
  <c r="AN45" i="24"/>
  <c r="AN44" i="24"/>
  <c r="AN43" i="24"/>
  <c r="AN42" i="24"/>
  <c r="AN41" i="24"/>
  <c r="AN40" i="24"/>
  <c r="AN39" i="24"/>
  <c r="AN38" i="24"/>
  <c r="AN37" i="24"/>
  <c r="AN36" i="24"/>
  <c r="AN35" i="24"/>
  <c r="AI35" i="24"/>
  <c r="AJ35" i="24" s="1"/>
  <c r="AG35" i="24"/>
  <c r="AH35" i="24" s="1"/>
  <c r="AG36" i="24"/>
  <c r="AI36" i="24" s="1"/>
  <c r="AJ36" i="24" s="1"/>
  <c r="AN34" i="24"/>
  <c r="AI34" i="24"/>
  <c r="AJ34" i="24" s="1"/>
  <c r="AG34" i="24"/>
  <c r="AH34" i="24" s="1"/>
  <c r="AN33" i="24"/>
  <c r="AG33" i="24"/>
  <c r="AI33" i="24" s="1"/>
  <c r="AJ33" i="24" s="1"/>
  <c r="AN32" i="24"/>
  <c r="AH32" i="24"/>
  <c r="AG32" i="24"/>
  <c r="AI32" i="24" s="1"/>
  <c r="AJ32" i="24" s="1"/>
  <c r="AN31" i="24"/>
  <c r="AG31" i="24"/>
  <c r="AI31" i="24" s="1"/>
  <c r="AJ31" i="24" s="1"/>
  <c r="AN30" i="24"/>
  <c r="AH30" i="24"/>
  <c r="AG30" i="24"/>
  <c r="AI30" i="24" s="1"/>
  <c r="AJ30" i="24" s="1"/>
  <c r="AN29" i="24"/>
  <c r="AG29" i="24"/>
  <c r="AH29" i="24" s="1"/>
  <c r="AN28" i="24"/>
  <c r="AG28" i="24"/>
  <c r="U28" i="24"/>
  <c r="M28" i="24"/>
  <c r="E28" i="24"/>
  <c r="AN27" i="24"/>
  <c r="AG27" i="24"/>
  <c r="AI27" i="24" s="1"/>
  <c r="AJ27" i="24" s="1"/>
  <c r="AN26" i="24"/>
  <c r="AH26" i="24"/>
  <c r="AG26" i="24"/>
  <c r="AI26" i="24" s="1"/>
  <c r="AJ26" i="24" s="1"/>
  <c r="AN25" i="24"/>
  <c r="AG25" i="24"/>
  <c r="U25" i="24"/>
  <c r="M25" i="24"/>
  <c r="E25" i="24"/>
  <c r="AN24" i="24"/>
  <c r="AG24" i="24"/>
  <c r="AH24" i="24" s="1"/>
  <c r="AN23" i="24"/>
  <c r="AG23" i="24"/>
  <c r="AI23" i="24" s="1"/>
  <c r="AJ23" i="24" s="1"/>
  <c r="AN22" i="24"/>
  <c r="AH22" i="24"/>
  <c r="AG22" i="24"/>
  <c r="AI22" i="24" s="1"/>
  <c r="AJ22" i="24" s="1"/>
  <c r="AN21" i="24"/>
  <c r="AI21" i="24"/>
  <c r="AJ21" i="24" s="1"/>
  <c r="AG21" i="24"/>
  <c r="AH21" i="24" s="1"/>
  <c r="U21" i="24"/>
  <c r="V21" i="24" s="1"/>
  <c r="AN20" i="24"/>
  <c r="AG20" i="24"/>
  <c r="AH20" i="24" s="1"/>
  <c r="AC20" i="24"/>
  <c r="AD20" i="24" s="1"/>
  <c r="U20" i="24"/>
  <c r="V20" i="24" s="1"/>
  <c r="M20" i="24"/>
  <c r="N20" i="24" s="1"/>
  <c r="E20" i="24"/>
  <c r="F20" i="24" s="1"/>
  <c r="AN19" i="24"/>
  <c r="AG19" i="24"/>
  <c r="AI19" i="24" s="1"/>
  <c r="AJ19" i="24" s="1"/>
  <c r="AN18" i="24"/>
  <c r="AG18" i="24"/>
  <c r="AI18" i="24" s="1"/>
  <c r="AJ18" i="24" s="1"/>
  <c r="AN17" i="24"/>
  <c r="AG17" i="24"/>
  <c r="AH17" i="24" s="1"/>
  <c r="AC17" i="24"/>
  <c r="AD17" i="24" s="1"/>
  <c r="U17" i="24"/>
  <c r="V17" i="24" s="1"/>
  <c r="M17" i="24"/>
  <c r="N17" i="24" s="1"/>
  <c r="E17" i="24"/>
  <c r="F17" i="24" s="1"/>
  <c r="AN16" i="24"/>
  <c r="AG16" i="24"/>
  <c r="AH16" i="24" s="1"/>
  <c r="U16" i="24"/>
  <c r="V16" i="24" s="1"/>
  <c r="AN15" i="24"/>
  <c r="AH15" i="24"/>
  <c r="AG15" i="24"/>
  <c r="AI15" i="24" s="1"/>
  <c r="AJ15" i="24" s="1"/>
  <c r="AN14" i="24"/>
  <c r="AH14" i="24"/>
  <c r="AG14" i="24"/>
  <c r="AI14" i="24" s="1"/>
  <c r="AJ14" i="24" s="1"/>
  <c r="AN13" i="24"/>
  <c r="AG13" i="24"/>
  <c r="AH13" i="24" s="1"/>
  <c r="U13" i="24"/>
  <c r="V13" i="24" s="1"/>
  <c r="M13" i="24"/>
  <c r="N13" i="24" s="1"/>
  <c r="AN12" i="24"/>
  <c r="AG12" i="24"/>
  <c r="AH12" i="24" s="1"/>
  <c r="AC12" i="24"/>
  <c r="AD12" i="24" s="1"/>
  <c r="U12" i="24"/>
  <c r="V12" i="24" s="1"/>
  <c r="M12" i="24"/>
  <c r="N12" i="24" s="1"/>
  <c r="E12" i="24"/>
  <c r="F12" i="24" s="1"/>
  <c r="A12" i="24"/>
  <c r="B12" i="24" s="1"/>
  <c r="AN11" i="24"/>
  <c r="AH11" i="24"/>
  <c r="AG11" i="24"/>
  <c r="AI11" i="24" s="1"/>
  <c r="AJ11" i="24" s="1"/>
  <c r="AN10" i="24"/>
  <c r="AH10" i="24"/>
  <c r="AG10" i="24"/>
  <c r="AI10" i="24" s="1"/>
  <c r="AJ10" i="24" s="1"/>
  <c r="E10" i="24"/>
  <c r="G10" i="24" s="1"/>
  <c r="H10" i="24" s="1"/>
  <c r="AN9" i="24"/>
  <c r="AG9" i="24"/>
  <c r="AI9" i="24" s="1"/>
  <c r="AJ9" i="24" s="1"/>
  <c r="U9" i="24"/>
  <c r="W9" i="24" s="1"/>
  <c r="X9" i="24" s="1"/>
  <c r="M9" i="24"/>
  <c r="O9" i="24" s="1"/>
  <c r="P9" i="24" s="1"/>
  <c r="AN8" i="24"/>
  <c r="AH8" i="24"/>
  <c r="AG8" i="24"/>
  <c r="AI8" i="24" s="1"/>
  <c r="AJ8" i="24" s="1"/>
  <c r="U8" i="24"/>
  <c r="W8" i="24" s="1"/>
  <c r="X8" i="24" s="1"/>
  <c r="M8" i="24"/>
  <c r="O8" i="24" s="1"/>
  <c r="P8" i="24" s="1"/>
  <c r="AN7" i="24"/>
  <c r="AG7" i="24"/>
  <c r="AH7" i="24" s="1"/>
  <c r="U7" i="24"/>
  <c r="V7" i="24" s="1"/>
  <c r="Q7" i="24"/>
  <c r="R7" i="24" s="1"/>
  <c r="M7" i="24"/>
  <c r="N7" i="24" s="1"/>
  <c r="I7" i="24"/>
  <c r="J7" i="24" s="1"/>
  <c r="E7" i="24"/>
  <c r="F7" i="24" s="1"/>
  <c r="AN6" i="24"/>
  <c r="AG6" i="24"/>
  <c r="AH6" i="24" s="1"/>
  <c r="AC6" i="24"/>
  <c r="AD6" i="24" s="1"/>
  <c r="U6" i="24"/>
  <c r="V6" i="24" s="1"/>
  <c r="M6" i="24"/>
  <c r="N6" i="24" s="1"/>
  <c r="E6" i="24"/>
  <c r="F6" i="24" s="1"/>
  <c r="AN5" i="24"/>
  <c r="AH5" i="24"/>
  <c r="AG5" i="24"/>
  <c r="AI5" i="24" s="1"/>
  <c r="AJ5" i="24" s="1"/>
  <c r="Y5" i="24"/>
  <c r="AA5" i="24" s="1"/>
  <c r="AB5" i="24" s="1"/>
  <c r="U5" i="24"/>
  <c r="W5" i="24" s="1"/>
  <c r="X5" i="24" s="1"/>
  <c r="M5" i="24"/>
  <c r="O5" i="24" s="1"/>
  <c r="P5" i="24" s="1"/>
  <c r="E5" i="24"/>
  <c r="G5" i="24" s="1"/>
  <c r="H5" i="24" s="1"/>
  <c r="Y6" i="24" l="1"/>
  <c r="Z6" i="24" s="1"/>
  <c r="Y17" i="24"/>
  <c r="Z17" i="24" s="1"/>
  <c r="Y18" i="24"/>
  <c r="AA18" i="24" s="1"/>
  <c r="AB18" i="24" s="1"/>
  <c r="Y21" i="24"/>
  <c r="Z21" i="24" s="1"/>
  <c r="Y22" i="24"/>
  <c r="AA22" i="24" s="1"/>
  <c r="AB22" i="24" s="1"/>
  <c r="Y23" i="24"/>
  <c r="AA23" i="24" s="1"/>
  <c r="AB23" i="24" s="1"/>
  <c r="Y28" i="24"/>
  <c r="Q6" i="24"/>
  <c r="R6" i="24" s="1"/>
  <c r="Q12" i="24"/>
  <c r="R12" i="24" s="1"/>
  <c r="AA21" i="25"/>
  <c r="AB21" i="25" s="1"/>
  <c r="W13" i="25"/>
  <c r="X13" i="25" s="1"/>
  <c r="O13" i="25"/>
  <c r="P13" i="25" s="1"/>
  <c r="Y8" i="24"/>
  <c r="AA8" i="24" s="1"/>
  <c r="AB8" i="24" s="1"/>
  <c r="Y9" i="24"/>
  <c r="AA9" i="24" s="1"/>
  <c r="AB9" i="24" s="1"/>
  <c r="Y10" i="24"/>
  <c r="AA10" i="24" s="1"/>
  <c r="AB10" i="24" s="1"/>
  <c r="Y11" i="24"/>
  <c r="AA11" i="24" s="1"/>
  <c r="AB11" i="24" s="1"/>
  <c r="Y14" i="24"/>
  <c r="AA14" i="24" s="1"/>
  <c r="AB14" i="24" s="1"/>
  <c r="Y15" i="24"/>
  <c r="AA15" i="24" s="1"/>
  <c r="AB15" i="24" s="1"/>
  <c r="Y7" i="24"/>
  <c r="Z7" i="24" s="1"/>
  <c r="Y12" i="24"/>
  <c r="Z12" i="24" s="1"/>
  <c r="Y13" i="24"/>
  <c r="Z13" i="24" s="1"/>
  <c r="Y16" i="24"/>
  <c r="Z16" i="24" s="1"/>
  <c r="Y19" i="24"/>
  <c r="AA19" i="24" s="1"/>
  <c r="AB19" i="24" s="1"/>
  <c r="Y20" i="24"/>
  <c r="Z20" i="24" s="1"/>
  <c r="Y24" i="24"/>
  <c r="Z24" i="24" s="1"/>
  <c r="Z10" i="24"/>
  <c r="V5" i="25"/>
  <c r="N8" i="25"/>
  <c r="F5" i="25"/>
  <c r="Z9" i="25"/>
  <c r="Z14" i="25"/>
  <c r="Z19" i="25"/>
  <c r="Z23" i="25"/>
  <c r="AI7" i="25"/>
  <c r="AJ7" i="25" s="1"/>
  <c r="AH9" i="25"/>
  <c r="AH10" i="25"/>
  <c r="AI13" i="25"/>
  <c r="AJ13" i="25" s="1"/>
  <c r="AI16" i="25"/>
  <c r="AJ16" i="25" s="1"/>
  <c r="AH19" i="25"/>
  <c r="AI21" i="25"/>
  <c r="AJ21" i="25" s="1"/>
  <c r="AH22" i="25"/>
  <c r="AH26" i="25"/>
  <c r="AH30" i="25"/>
  <c r="AH32" i="25"/>
  <c r="AI34" i="25"/>
  <c r="AJ34" i="25" s="1"/>
  <c r="AI35" i="25"/>
  <c r="AJ35" i="25" s="1"/>
  <c r="AE7" i="25"/>
  <c r="AF7" i="25" s="1"/>
  <c r="Z5" i="25"/>
  <c r="Z8" i="25"/>
  <c r="Z10" i="25"/>
  <c r="Z11" i="25"/>
  <c r="AA13" i="25"/>
  <c r="AB13" i="25" s="1"/>
  <c r="Z15" i="25"/>
  <c r="AA16" i="25"/>
  <c r="AB16" i="25" s="1"/>
  <c r="Z18" i="25"/>
  <c r="Z22" i="25"/>
  <c r="AA24" i="25"/>
  <c r="AB24" i="25" s="1"/>
  <c r="V8" i="25"/>
  <c r="V9" i="25"/>
  <c r="W16" i="25"/>
  <c r="X16" i="25" s="1"/>
  <c r="W21" i="25"/>
  <c r="X21" i="25" s="1"/>
  <c r="N5" i="25"/>
  <c r="N9" i="25"/>
  <c r="V9" i="24"/>
  <c r="W16" i="24"/>
  <c r="X16" i="24" s="1"/>
  <c r="AA16" i="24"/>
  <c r="AB16" i="24" s="1"/>
  <c r="Z18" i="24"/>
  <c r="W21" i="24"/>
  <c r="X21" i="24" s="1"/>
  <c r="Z5" i="24"/>
  <c r="N8" i="24"/>
  <c r="V8" i="24"/>
  <c r="Z14" i="24"/>
  <c r="Z23" i="24"/>
  <c r="AC7" i="24"/>
  <c r="AD7" i="24" s="1"/>
  <c r="AC25" i="24"/>
  <c r="AE25" i="24" s="1"/>
  <c r="AF25" i="24" s="1"/>
  <c r="A6" i="24"/>
  <c r="B6" i="24" s="1"/>
  <c r="A7" i="24"/>
  <c r="B7" i="24" s="1"/>
  <c r="A10" i="24"/>
  <c r="B10" i="24" s="1"/>
  <c r="A17" i="24"/>
  <c r="B17" i="24" s="1"/>
  <c r="A20" i="24"/>
  <c r="B20" i="24" s="1"/>
  <c r="AH9" i="24"/>
  <c r="AI13" i="24"/>
  <c r="AJ13" i="24" s="1"/>
  <c r="AI16" i="24"/>
  <c r="AJ16" i="24" s="1"/>
  <c r="AH18" i="24"/>
  <c r="AH19" i="24"/>
  <c r="AH23" i="24"/>
  <c r="AI24" i="24"/>
  <c r="AJ24" i="24" s="1"/>
  <c r="AH27" i="24"/>
  <c r="AI29" i="24"/>
  <c r="AJ29" i="24" s="1"/>
  <c r="AH31" i="24"/>
  <c r="AH33" i="24"/>
  <c r="Z8" i="24"/>
  <c r="Z9" i="24"/>
  <c r="AA13" i="24"/>
  <c r="AB13" i="24" s="1"/>
  <c r="Z19" i="24"/>
  <c r="Z22" i="24"/>
  <c r="AA24" i="24"/>
  <c r="AB24" i="24" s="1"/>
  <c r="V5" i="24"/>
  <c r="W13" i="24"/>
  <c r="X13" i="24" s="1"/>
  <c r="N5" i="24"/>
  <c r="N9" i="24"/>
  <c r="O13" i="24"/>
  <c r="P13" i="24" s="1"/>
  <c r="F5" i="24"/>
  <c r="C6" i="25"/>
  <c r="D6" i="25" s="1"/>
  <c r="G6" i="25"/>
  <c r="H6" i="25" s="1"/>
  <c r="K6" i="25"/>
  <c r="L6" i="25" s="1"/>
  <c r="O6" i="25"/>
  <c r="P6" i="25" s="1"/>
  <c r="S6" i="25"/>
  <c r="T6" i="25" s="1"/>
  <c r="W6" i="25"/>
  <c r="X6" i="25" s="1"/>
  <c r="AA6" i="25"/>
  <c r="AB6" i="25" s="1"/>
  <c r="AE6" i="25"/>
  <c r="AF6" i="25" s="1"/>
  <c r="AI6" i="25"/>
  <c r="AJ6" i="25" s="1"/>
  <c r="C7" i="25"/>
  <c r="D7" i="25" s="1"/>
  <c r="G7" i="25"/>
  <c r="H7" i="25" s="1"/>
  <c r="K7" i="25"/>
  <c r="L7" i="25" s="1"/>
  <c r="O7" i="25"/>
  <c r="P7" i="25" s="1"/>
  <c r="S7" i="25"/>
  <c r="T7" i="25" s="1"/>
  <c r="W7" i="25"/>
  <c r="X7" i="25" s="1"/>
  <c r="AA7" i="25"/>
  <c r="AB7" i="25" s="1"/>
  <c r="J20" i="25"/>
  <c r="K20" i="25"/>
  <c r="L20" i="25" s="1"/>
  <c r="F25" i="25"/>
  <c r="G25" i="25"/>
  <c r="H25" i="25" s="1"/>
  <c r="V25" i="25"/>
  <c r="W25" i="25"/>
  <c r="X25" i="25" s="1"/>
  <c r="AD25" i="25"/>
  <c r="AE25" i="25"/>
  <c r="AF25" i="25" s="1"/>
  <c r="F28" i="25"/>
  <c r="G28" i="25"/>
  <c r="H28" i="25" s="1"/>
  <c r="N28" i="25"/>
  <c r="O28" i="25"/>
  <c r="P28" i="25" s="1"/>
  <c r="V28" i="25"/>
  <c r="W28" i="25"/>
  <c r="X28" i="25" s="1"/>
  <c r="AD28" i="25"/>
  <c r="AE28" i="25"/>
  <c r="AF28" i="25" s="1"/>
  <c r="AC36" i="25"/>
  <c r="AC33" i="25"/>
  <c r="AC32" i="25"/>
  <c r="AC35" i="25"/>
  <c r="AC34" i="25"/>
  <c r="AC31" i="25"/>
  <c r="AC30" i="25"/>
  <c r="AC27" i="25"/>
  <c r="AC26" i="25"/>
  <c r="AC29" i="25"/>
  <c r="AC23" i="25"/>
  <c r="AC22" i="25"/>
  <c r="AC19" i="25"/>
  <c r="AC18" i="25"/>
  <c r="AC15" i="25"/>
  <c r="AC14" i="25"/>
  <c r="AC11" i="25"/>
  <c r="AC10" i="25"/>
  <c r="C10" i="25"/>
  <c r="D10" i="25" s="1"/>
  <c r="I36" i="25"/>
  <c r="I33" i="25"/>
  <c r="I35" i="25"/>
  <c r="I34" i="25"/>
  <c r="I31" i="25"/>
  <c r="I30" i="25"/>
  <c r="I27" i="25"/>
  <c r="I26" i="25"/>
  <c r="I32" i="25"/>
  <c r="I29" i="25"/>
  <c r="I23" i="25"/>
  <c r="I22" i="25"/>
  <c r="I19" i="25"/>
  <c r="I18" i="25"/>
  <c r="I15" i="25"/>
  <c r="I14" i="25"/>
  <c r="I11" i="25"/>
  <c r="I10" i="25"/>
  <c r="I12" i="25"/>
  <c r="I17" i="25"/>
  <c r="Q36" i="25"/>
  <c r="Q33" i="25"/>
  <c r="Q32" i="25"/>
  <c r="Q35" i="25"/>
  <c r="Q34" i="25"/>
  <c r="Q31" i="25"/>
  <c r="Q30" i="25"/>
  <c r="Q27" i="25"/>
  <c r="Q26" i="25"/>
  <c r="Q29" i="25"/>
  <c r="Q23" i="25"/>
  <c r="Q22" i="25"/>
  <c r="Q19" i="25"/>
  <c r="Q18" i="25"/>
  <c r="Q15" i="25"/>
  <c r="Q14" i="25"/>
  <c r="Q11" i="25"/>
  <c r="Q10" i="25"/>
  <c r="Q20" i="25"/>
  <c r="N25" i="25"/>
  <c r="O25" i="25"/>
  <c r="P25" i="25" s="1"/>
  <c r="A36" i="25"/>
  <c r="A33" i="25"/>
  <c r="A35" i="25"/>
  <c r="A34" i="25"/>
  <c r="A31" i="25"/>
  <c r="A30" i="25"/>
  <c r="A27" i="25"/>
  <c r="A26" i="25"/>
  <c r="A32" i="25"/>
  <c r="A29" i="25"/>
  <c r="A23" i="25"/>
  <c r="A22" i="25"/>
  <c r="A19" i="25"/>
  <c r="A18" i="25"/>
  <c r="A15" i="25"/>
  <c r="A14" i="25"/>
  <c r="A11" i="25"/>
  <c r="A5" i="25"/>
  <c r="I5" i="25"/>
  <c r="Q5" i="25"/>
  <c r="AC5" i="25"/>
  <c r="E36" i="25"/>
  <c r="E33" i="25"/>
  <c r="E35" i="25"/>
  <c r="E34" i="25"/>
  <c r="E31" i="25"/>
  <c r="E30" i="25"/>
  <c r="E27" i="25"/>
  <c r="E26" i="25"/>
  <c r="E32" i="25"/>
  <c r="E29" i="25"/>
  <c r="E23" i="25"/>
  <c r="E22" i="25"/>
  <c r="E19" i="25"/>
  <c r="E18" i="25"/>
  <c r="E15" i="25"/>
  <c r="E14" i="25"/>
  <c r="E11" i="25"/>
  <c r="A8" i="25"/>
  <c r="E8" i="25"/>
  <c r="I8" i="25"/>
  <c r="Q8" i="25"/>
  <c r="AC8" i="25"/>
  <c r="A9" i="25"/>
  <c r="E9" i="25"/>
  <c r="I9" i="25"/>
  <c r="Q9" i="25"/>
  <c r="AC9" i="25"/>
  <c r="F10" i="25"/>
  <c r="C12" i="25"/>
  <c r="D12" i="25" s="1"/>
  <c r="G12" i="25"/>
  <c r="H12" i="25" s="1"/>
  <c r="O12" i="25"/>
  <c r="P12" i="25" s="1"/>
  <c r="S12" i="25"/>
  <c r="T12" i="25" s="1"/>
  <c r="W12" i="25"/>
  <c r="X12" i="25" s="1"/>
  <c r="AA12" i="25"/>
  <c r="AB12" i="25" s="1"/>
  <c r="AE12" i="25"/>
  <c r="AF12" i="25" s="1"/>
  <c r="AI12" i="25"/>
  <c r="AJ12" i="25" s="1"/>
  <c r="A13" i="25"/>
  <c r="E13" i="25"/>
  <c r="I13" i="25"/>
  <c r="Q13" i="25"/>
  <c r="AC13" i="25"/>
  <c r="M36" i="25"/>
  <c r="M33" i="25"/>
  <c r="M35" i="25"/>
  <c r="M34" i="25"/>
  <c r="M31" i="25"/>
  <c r="M30" i="25"/>
  <c r="M27" i="25"/>
  <c r="M26" i="25"/>
  <c r="M32" i="25"/>
  <c r="M29" i="25"/>
  <c r="M23" i="25"/>
  <c r="M22" i="25"/>
  <c r="M19" i="25"/>
  <c r="M18" i="25"/>
  <c r="M15" i="25"/>
  <c r="M14" i="25"/>
  <c r="M11" i="25"/>
  <c r="M10" i="25"/>
  <c r="A16" i="25"/>
  <c r="E16" i="25"/>
  <c r="I16" i="25"/>
  <c r="M16" i="25"/>
  <c r="Q16" i="25"/>
  <c r="AC16" i="25"/>
  <c r="C17" i="25"/>
  <c r="D17" i="25" s="1"/>
  <c r="G17" i="25"/>
  <c r="H17" i="25" s="1"/>
  <c r="O17" i="25"/>
  <c r="P17" i="25" s="1"/>
  <c r="S17" i="25"/>
  <c r="T17" i="25" s="1"/>
  <c r="W17" i="25"/>
  <c r="X17" i="25" s="1"/>
  <c r="AA17" i="25"/>
  <c r="AB17" i="25" s="1"/>
  <c r="AE17" i="25"/>
  <c r="AF17" i="25" s="1"/>
  <c r="AI17" i="25"/>
  <c r="AJ17" i="25" s="1"/>
  <c r="C20" i="25"/>
  <c r="D20" i="25" s="1"/>
  <c r="G20" i="25"/>
  <c r="H20" i="25" s="1"/>
  <c r="O20" i="25"/>
  <c r="P20" i="25" s="1"/>
  <c r="W20" i="25"/>
  <c r="X20" i="25" s="1"/>
  <c r="AA20" i="25"/>
  <c r="AB20" i="25" s="1"/>
  <c r="AE20" i="25"/>
  <c r="AF20" i="25" s="1"/>
  <c r="AI20" i="25"/>
  <c r="AJ20" i="25" s="1"/>
  <c r="A21" i="25"/>
  <c r="E21" i="25"/>
  <c r="I21" i="25"/>
  <c r="M21" i="25"/>
  <c r="Q21" i="25"/>
  <c r="AC21" i="25"/>
  <c r="U36" i="25"/>
  <c r="U33" i="25"/>
  <c r="U32" i="25"/>
  <c r="U35" i="25"/>
  <c r="U34" i="25"/>
  <c r="U31" i="25"/>
  <c r="U30" i="25"/>
  <c r="U27" i="25"/>
  <c r="U26" i="25"/>
  <c r="U29" i="25"/>
  <c r="U23" i="25"/>
  <c r="U22" i="25"/>
  <c r="U19" i="25"/>
  <c r="U18" i="25"/>
  <c r="U15" i="25"/>
  <c r="U14" i="25"/>
  <c r="U11" i="25"/>
  <c r="U10" i="25"/>
  <c r="A24" i="25"/>
  <c r="E24" i="25"/>
  <c r="I24" i="25"/>
  <c r="M24" i="25"/>
  <c r="Q24" i="25"/>
  <c r="U24" i="25"/>
  <c r="AC24" i="25"/>
  <c r="C25" i="25"/>
  <c r="D25" i="25" s="1"/>
  <c r="I25" i="25"/>
  <c r="Q25" i="25"/>
  <c r="Z25" i="25"/>
  <c r="AA25" i="25"/>
  <c r="AB25" i="25" s="1"/>
  <c r="AH25" i="25"/>
  <c r="AI25" i="25"/>
  <c r="AJ25" i="25" s="1"/>
  <c r="A28" i="25"/>
  <c r="I28" i="25"/>
  <c r="Q28" i="25"/>
  <c r="Z28" i="25"/>
  <c r="AA28" i="25"/>
  <c r="AB28" i="25" s="1"/>
  <c r="AH28" i="25"/>
  <c r="AI28" i="25"/>
  <c r="AJ28" i="25" s="1"/>
  <c r="AH36" i="25"/>
  <c r="Y36" i="25"/>
  <c r="Y33" i="25"/>
  <c r="Y32" i="25"/>
  <c r="Y35" i="25"/>
  <c r="Y34" i="25"/>
  <c r="Y31" i="25"/>
  <c r="Y30" i="25"/>
  <c r="Y27" i="25"/>
  <c r="Y26" i="25"/>
  <c r="Y29" i="25"/>
  <c r="G6" i="24"/>
  <c r="H6" i="24" s="1"/>
  <c r="K6" i="24"/>
  <c r="L6" i="24" s="1"/>
  <c r="O6" i="24"/>
  <c r="P6" i="24" s="1"/>
  <c r="S6" i="24"/>
  <c r="T6" i="24" s="1"/>
  <c r="W6" i="24"/>
  <c r="X6" i="24" s="1"/>
  <c r="AA6" i="24"/>
  <c r="AB6" i="24" s="1"/>
  <c r="AE6" i="24"/>
  <c r="AF6" i="24" s="1"/>
  <c r="AI6" i="24"/>
  <c r="AJ6" i="24" s="1"/>
  <c r="G7" i="24"/>
  <c r="H7" i="24" s="1"/>
  <c r="K7" i="24"/>
  <c r="L7" i="24" s="1"/>
  <c r="O7" i="24"/>
  <c r="P7" i="24" s="1"/>
  <c r="S7" i="24"/>
  <c r="T7" i="24" s="1"/>
  <c r="W7" i="24"/>
  <c r="X7" i="24" s="1"/>
  <c r="AA7" i="24"/>
  <c r="AB7" i="24" s="1"/>
  <c r="AI7" i="24"/>
  <c r="AJ7" i="24" s="1"/>
  <c r="I36" i="24"/>
  <c r="I33" i="24"/>
  <c r="I35" i="24"/>
  <c r="I34" i="24"/>
  <c r="I31" i="24"/>
  <c r="I30" i="24"/>
  <c r="I27" i="24"/>
  <c r="I26" i="24"/>
  <c r="I32" i="24"/>
  <c r="I29" i="24"/>
  <c r="I23" i="24"/>
  <c r="I22" i="24"/>
  <c r="I19" i="24"/>
  <c r="I18" i="24"/>
  <c r="I15" i="24"/>
  <c r="I14" i="24"/>
  <c r="I11" i="24"/>
  <c r="I10" i="24"/>
  <c r="I12" i="24"/>
  <c r="I17" i="24"/>
  <c r="Q36" i="24"/>
  <c r="Q33" i="24"/>
  <c r="Q32" i="24"/>
  <c r="Q35" i="24"/>
  <c r="Q34" i="24"/>
  <c r="Q31" i="24"/>
  <c r="Q30" i="24"/>
  <c r="Q27" i="24"/>
  <c r="Q26" i="24"/>
  <c r="Q29" i="24"/>
  <c r="Q23" i="24"/>
  <c r="Q22" i="24"/>
  <c r="Q19" i="24"/>
  <c r="Q18" i="24"/>
  <c r="Q15" i="24"/>
  <c r="Q14" i="24"/>
  <c r="Q11" i="24"/>
  <c r="Q10" i="24"/>
  <c r="I20" i="24"/>
  <c r="Q20" i="24"/>
  <c r="F25" i="24"/>
  <c r="G25" i="24"/>
  <c r="H25" i="24" s="1"/>
  <c r="N25" i="24"/>
  <c r="O25" i="24"/>
  <c r="P25" i="24" s="1"/>
  <c r="V25" i="24"/>
  <c r="W25" i="24"/>
  <c r="X25" i="24" s="1"/>
  <c r="AD25" i="24"/>
  <c r="F28" i="24"/>
  <c r="G28" i="24"/>
  <c r="H28" i="24" s="1"/>
  <c r="N28" i="24"/>
  <c r="O28" i="24"/>
  <c r="P28" i="24" s="1"/>
  <c r="V28" i="24"/>
  <c r="W28" i="24"/>
  <c r="X28" i="24" s="1"/>
  <c r="AD28" i="24"/>
  <c r="AE28" i="24"/>
  <c r="AF28" i="24" s="1"/>
  <c r="AC36" i="24"/>
  <c r="AC33" i="24"/>
  <c r="AC32" i="24"/>
  <c r="AC35" i="24"/>
  <c r="AC34" i="24"/>
  <c r="AC31" i="24"/>
  <c r="AC30" i="24"/>
  <c r="AC27" i="24"/>
  <c r="AC26" i="24"/>
  <c r="AC29" i="24"/>
  <c r="AC23" i="24"/>
  <c r="AC22" i="24"/>
  <c r="AC19" i="24"/>
  <c r="AC18" i="24"/>
  <c r="AC15" i="24"/>
  <c r="AC14" i="24"/>
  <c r="AC11" i="24"/>
  <c r="AC10" i="24"/>
  <c r="A36" i="24"/>
  <c r="A33" i="24"/>
  <c r="A35" i="24"/>
  <c r="A34" i="24"/>
  <c r="A31" i="24"/>
  <c r="A30" i="24"/>
  <c r="A27" i="24"/>
  <c r="A26" i="24"/>
  <c r="A32" i="24"/>
  <c r="A29" i="24"/>
  <c r="A23" i="24"/>
  <c r="A22" i="24"/>
  <c r="A19" i="24"/>
  <c r="A18" i="24"/>
  <c r="A15" i="24"/>
  <c r="A14" i="24"/>
  <c r="A11" i="24"/>
  <c r="A5" i="24"/>
  <c r="I5" i="24"/>
  <c r="Q5" i="24"/>
  <c r="AC5" i="24"/>
  <c r="E36" i="24"/>
  <c r="E33" i="24"/>
  <c r="E35" i="24"/>
  <c r="E34" i="24"/>
  <c r="E31" i="24"/>
  <c r="E30" i="24"/>
  <c r="E27" i="24"/>
  <c r="E26" i="24"/>
  <c r="E32" i="24"/>
  <c r="E29" i="24"/>
  <c r="E23" i="24"/>
  <c r="E22" i="24"/>
  <c r="E19" i="24"/>
  <c r="E18" i="24"/>
  <c r="E15" i="24"/>
  <c r="E14" i="24"/>
  <c r="E11" i="24"/>
  <c r="A8" i="24"/>
  <c r="E8" i="24"/>
  <c r="I8" i="24"/>
  <c r="Q8" i="24"/>
  <c r="AC8" i="24"/>
  <c r="A9" i="24"/>
  <c r="E9" i="24"/>
  <c r="I9" i="24"/>
  <c r="Q9" i="24"/>
  <c r="AC9" i="24"/>
  <c r="F10" i="24"/>
  <c r="C12" i="24"/>
  <c r="D12" i="24" s="1"/>
  <c r="G12" i="24"/>
  <c r="H12" i="24" s="1"/>
  <c r="O12" i="24"/>
  <c r="P12" i="24" s="1"/>
  <c r="W12" i="24"/>
  <c r="X12" i="24" s="1"/>
  <c r="AE12" i="24"/>
  <c r="AF12" i="24" s="1"/>
  <c r="AI12" i="24"/>
  <c r="AJ12" i="24" s="1"/>
  <c r="A13" i="24"/>
  <c r="E13" i="24"/>
  <c r="I13" i="24"/>
  <c r="Q13" i="24"/>
  <c r="AC13" i="24"/>
  <c r="M36" i="24"/>
  <c r="M33" i="24"/>
  <c r="M35" i="24"/>
  <c r="M34" i="24"/>
  <c r="M31" i="24"/>
  <c r="M30" i="24"/>
  <c r="M27" i="24"/>
  <c r="M26" i="24"/>
  <c r="M32" i="24"/>
  <c r="M29" i="24"/>
  <c r="M23" i="24"/>
  <c r="M22" i="24"/>
  <c r="M19" i="24"/>
  <c r="M18" i="24"/>
  <c r="M15" i="24"/>
  <c r="M14" i="24"/>
  <c r="M11" i="24"/>
  <c r="M10" i="24"/>
  <c r="A16" i="24"/>
  <c r="E16" i="24"/>
  <c r="I16" i="24"/>
  <c r="M16" i="24"/>
  <c r="Q16" i="24"/>
  <c r="AC16" i="24"/>
  <c r="G17" i="24"/>
  <c r="H17" i="24" s="1"/>
  <c r="O17" i="24"/>
  <c r="P17" i="24" s="1"/>
  <c r="S17" i="24"/>
  <c r="T17" i="24" s="1"/>
  <c r="W17" i="24"/>
  <c r="X17" i="24" s="1"/>
  <c r="AA17" i="24"/>
  <c r="AB17" i="24" s="1"/>
  <c r="AE17" i="24"/>
  <c r="AF17" i="24" s="1"/>
  <c r="AI17" i="24"/>
  <c r="AJ17" i="24" s="1"/>
  <c r="G20" i="24"/>
  <c r="H20" i="24" s="1"/>
  <c r="O20" i="24"/>
  <c r="P20" i="24" s="1"/>
  <c r="W20" i="24"/>
  <c r="X20" i="24" s="1"/>
  <c r="AE20" i="24"/>
  <c r="AF20" i="24" s="1"/>
  <c r="AI20" i="24"/>
  <c r="AJ20" i="24" s="1"/>
  <c r="A21" i="24"/>
  <c r="E21" i="24"/>
  <c r="I21" i="24"/>
  <c r="M21" i="24"/>
  <c r="Q21" i="24"/>
  <c r="AC21" i="24"/>
  <c r="U36" i="24"/>
  <c r="U33" i="24"/>
  <c r="U32" i="24"/>
  <c r="U35" i="24"/>
  <c r="U34" i="24"/>
  <c r="U31" i="24"/>
  <c r="U30" i="24"/>
  <c r="U27" i="24"/>
  <c r="U26" i="24"/>
  <c r="U29" i="24"/>
  <c r="U23" i="24"/>
  <c r="U22" i="24"/>
  <c r="U19" i="24"/>
  <c r="U18" i="24"/>
  <c r="U15" i="24"/>
  <c r="U14" i="24"/>
  <c r="U11" i="24"/>
  <c r="U10" i="24"/>
  <c r="A24" i="24"/>
  <c r="E24" i="24"/>
  <c r="I24" i="24"/>
  <c r="M24" i="24"/>
  <c r="Q24" i="24"/>
  <c r="U24" i="24"/>
  <c r="AC24" i="24"/>
  <c r="C25" i="24"/>
  <c r="D25" i="24" s="1"/>
  <c r="I25" i="24"/>
  <c r="Q25" i="24"/>
  <c r="Z25" i="24"/>
  <c r="AA25" i="24"/>
  <c r="AB25" i="24" s="1"/>
  <c r="AH25" i="24"/>
  <c r="AI25" i="24"/>
  <c r="AJ25" i="24" s="1"/>
  <c r="A28" i="24"/>
  <c r="I28" i="24"/>
  <c r="Q28" i="24"/>
  <c r="Z28" i="24"/>
  <c r="AA28" i="24"/>
  <c r="AB28" i="24" s="1"/>
  <c r="AH28" i="24"/>
  <c r="AI28" i="24"/>
  <c r="AJ28" i="24" s="1"/>
  <c r="AH36" i="24"/>
  <c r="Y36" i="24"/>
  <c r="Y33" i="24"/>
  <c r="Y32" i="24"/>
  <c r="Y35" i="24"/>
  <c r="Y34" i="24"/>
  <c r="Y31" i="24"/>
  <c r="Y30" i="24"/>
  <c r="Y27" i="24"/>
  <c r="Y26" i="24"/>
  <c r="Y29" i="24"/>
  <c r="BQ7" i="21"/>
  <c r="AA21" i="24" l="1"/>
  <c r="AB21" i="24" s="1"/>
  <c r="S12" i="24"/>
  <c r="T12" i="24" s="1"/>
  <c r="Z15" i="24"/>
  <c r="Z11" i="24"/>
  <c r="AE7" i="24"/>
  <c r="AF7" i="24" s="1"/>
  <c r="AA20" i="24"/>
  <c r="AB20" i="24" s="1"/>
  <c r="AA12" i="24"/>
  <c r="AB12" i="24" s="1"/>
  <c r="C10" i="24"/>
  <c r="D10" i="24" s="1"/>
  <c r="AJ37" i="25"/>
  <c r="AQ36" i="25"/>
  <c r="C20" i="24"/>
  <c r="D20" i="24" s="1"/>
  <c r="C6" i="24"/>
  <c r="D6" i="24" s="1"/>
  <c r="C17" i="24"/>
  <c r="D17" i="24" s="1"/>
  <c r="C7" i="24"/>
  <c r="D7" i="24" s="1"/>
  <c r="AQ36" i="24"/>
  <c r="AJ37" i="24"/>
  <c r="AA27" i="25"/>
  <c r="AB27" i="25" s="1"/>
  <c r="Z27" i="25"/>
  <c r="Z35" i="25"/>
  <c r="AA35" i="25"/>
  <c r="AB35" i="25" s="1"/>
  <c r="AA33" i="25"/>
  <c r="AB33" i="25" s="1"/>
  <c r="Z33" i="25"/>
  <c r="AA26" i="25"/>
  <c r="AB26" i="25" s="1"/>
  <c r="Z26" i="25"/>
  <c r="AA30" i="25"/>
  <c r="AB30" i="25" s="1"/>
  <c r="Z30" i="25"/>
  <c r="Z34" i="25"/>
  <c r="AA34" i="25"/>
  <c r="AB34" i="25" s="1"/>
  <c r="AA32" i="25"/>
  <c r="AB32" i="25" s="1"/>
  <c r="Z32" i="25"/>
  <c r="AA36" i="25"/>
  <c r="AB36" i="25" s="1"/>
  <c r="Z36" i="25"/>
  <c r="R28" i="25"/>
  <c r="S28" i="25"/>
  <c r="T28" i="25" s="1"/>
  <c r="B28" i="25"/>
  <c r="C28" i="25"/>
  <c r="D28" i="25" s="1"/>
  <c r="J25" i="25"/>
  <c r="K25" i="25"/>
  <c r="L25" i="25" s="1"/>
  <c r="AD24" i="25"/>
  <c r="AE24" i="25"/>
  <c r="AF24" i="25" s="1"/>
  <c r="R24" i="25"/>
  <c r="S24" i="25"/>
  <c r="T24" i="25" s="1"/>
  <c r="J24" i="25"/>
  <c r="K24" i="25"/>
  <c r="L24" i="25" s="1"/>
  <c r="B24" i="25"/>
  <c r="C24" i="25"/>
  <c r="D24" i="25" s="1"/>
  <c r="W11" i="25"/>
  <c r="X11" i="25" s="1"/>
  <c r="V11" i="25"/>
  <c r="W15" i="25"/>
  <c r="X15" i="25" s="1"/>
  <c r="V15" i="25"/>
  <c r="W19" i="25"/>
  <c r="X19" i="25" s="1"/>
  <c r="V19" i="25"/>
  <c r="W23" i="25"/>
  <c r="X23" i="25" s="1"/>
  <c r="V23" i="25"/>
  <c r="W26" i="25"/>
  <c r="X26" i="25" s="1"/>
  <c r="V26" i="25"/>
  <c r="W30" i="25"/>
  <c r="X30" i="25" s="1"/>
  <c r="V30" i="25"/>
  <c r="V34" i="25"/>
  <c r="W34" i="25"/>
  <c r="X34" i="25" s="1"/>
  <c r="W32" i="25"/>
  <c r="X32" i="25" s="1"/>
  <c r="V32" i="25"/>
  <c r="W36" i="25"/>
  <c r="X36" i="25" s="1"/>
  <c r="V36" i="25"/>
  <c r="R21" i="25"/>
  <c r="S21" i="25"/>
  <c r="T21" i="25" s="1"/>
  <c r="J21" i="25"/>
  <c r="K21" i="25"/>
  <c r="L21" i="25" s="1"/>
  <c r="B21" i="25"/>
  <c r="C21" i="25"/>
  <c r="D21" i="25" s="1"/>
  <c r="AD16" i="25"/>
  <c r="AE16" i="25"/>
  <c r="AF16" i="25" s="1"/>
  <c r="N16" i="25"/>
  <c r="O16" i="25"/>
  <c r="P16" i="25" s="1"/>
  <c r="F16" i="25"/>
  <c r="G16" i="25"/>
  <c r="H16" i="25" s="1"/>
  <c r="O10" i="25"/>
  <c r="P10" i="25" s="1"/>
  <c r="N10" i="25"/>
  <c r="O14" i="25"/>
  <c r="P14" i="25" s="1"/>
  <c r="N14" i="25"/>
  <c r="O18" i="25"/>
  <c r="P18" i="25" s="1"/>
  <c r="N18" i="25"/>
  <c r="O22" i="25"/>
  <c r="P22" i="25" s="1"/>
  <c r="N22" i="25"/>
  <c r="N29" i="25"/>
  <c r="O29" i="25"/>
  <c r="P29" i="25" s="1"/>
  <c r="O26" i="25"/>
  <c r="P26" i="25" s="1"/>
  <c r="N26" i="25"/>
  <c r="O30" i="25"/>
  <c r="P30" i="25" s="1"/>
  <c r="N30" i="25"/>
  <c r="N34" i="25"/>
  <c r="O34" i="25"/>
  <c r="P34" i="25" s="1"/>
  <c r="O33" i="25"/>
  <c r="P33" i="25" s="1"/>
  <c r="N33" i="25"/>
  <c r="AD13" i="25"/>
  <c r="AE13" i="25"/>
  <c r="AF13" i="25" s="1"/>
  <c r="J13" i="25"/>
  <c r="K13" i="25"/>
  <c r="L13" i="25" s="1"/>
  <c r="B13" i="25"/>
  <c r="C13" i="25"/>
  <c r="D13" i="25" s="1"/>
  <c r="AE9" i="25"/>
  <c r="AF9" i="25" s="1"/>
  <c r="AD9" i="25"/>
  <c r="K9" i="25"/>
  <c r="L9" i="25" s="1"/>
  <c r="J9" i="25"/>
  <c r="C9" i="25"/>
  <c r="D9" i="25" s="1"/>
  <c r="B9" i="25"/>
  <c r="S8" i="25"/>
  <c r="T8" i="25" s="1"/>
  <c r="R8" i="25"/>
  <c r="G8" i="25"/>
  <c r="H8" i="25" s="1"/>
  <c r="F8" i="25"/>
  <c r="G11" i="25"/>
  <c r="H11" i="25" s="1"/>
  <c r="F11" i="25"/>
  <c r="G15" i="25"/>
  <c r="H15" i="25" s="1"/>
  <c r="F15" i="25"/>
  <c r="G19" i="25"/>
  <c r="H19" i="25" s="1"/>
  <c r="F19" i="25"/>
  <c r="G23" i="25"/>
  <c r="H23" i="25" s="1"/>
  <c r="F23" i="25"/>
  <c r="F32" i="25"/>
  <c r="G32" i="25"/>
  <c r="H32" i="25" s="1"/>
  <c r="G27" i="25"/>
  <c r="H27" i="25" s="1"/>
  <c r="F27" i="25"/>
  <c r="G31" i="25"/>
  <c r="H31" i="25" s="1"/>
  <c r="F31" i="25"/>
  <c r="F35" i="25"/>
  <c r="G35" i="25"/>
  <c r="H35" i="25" s="1"/>
  <c r="G36" i="25"/>
  <c r="H36" i="25" s="1"/>
  <c r="F36" i="25"/>
  <c r="S5" i="25"/>
  <c r="T5" i="25" s="1"/>
  <c r="R5" i="25"/>
  <c r="C5" i="25"/>
  <c r="D5" i="25" s="1"/>
  <c r="B5" i="25"/>
  <c r="C14" i="25"/>
  <c r="D14" i="25" s="1"/>
  <c r="B14" i="25"/>
  <c r="C18" i="25"/>
  <c r="D18" i="25" s="1"/>
  <c r="B18" i="25"/>
  <c r="C22" i="25"/>
  <c r="D22" i="25" s="1"/>
  <c r="B22" i="25"/>
  <c r="B29" i="25"/>
  <c r="C29" i="25"/>
  <c r="D29" i="25" s="1"/>
  <c r="C26" i="25"/>
  <c r="D26" i="25" s="1"/>
  <c r="B26" i="25"/>
  <c r="C30" i="25"/>
  <c r="D30" i="25" s="1"/>
  <c r="B30" i="25"/>
  <c r="B34" i="25"/>
  <c r="C34" i="25"/>
  <c r="D34" i="25" s="1"/>
  <c r="C33" i="25"/>
  <c r="D33" i="25" s="1"/>
  <c r="B33" i="25"/>
  <c r="R20" i="25"/>
  <c r="S20" i="25"/>
  <c r="T20" i="25" s="1"/>
  <c r="S11" i="25"/>
  <c r="T11" i="25" s="1"/>
  <c r="R11" i="25"/>
  <c r="S15" i="25"/>
  <c r="T15" i="25" s="1"/>
  <c r="R15" i="25"/>
  <c r="S19" i="25"/>
  <c r="T19" i="25" s="1"/>
  <c r="R19" i="25"/>
  <c r="S23" i="25"/>
  <c r="T23" i="25" s="1"/>
  <c r="R23" i="25"/>
  <c r="S26" i="25"/>
  <c r="T26" i="25" s="1"/>
  <c r="R26" i="25"/>
  <c r="S30" i="25"/>
  <c r="T30" i="25" s="1"/>
  <c r="R30" i="25"/>
  <c r="R34" i="25"/>
  <c r="S34" i="25"/>
  <c r="T34" i="25" s="1"/>
  <c r="S32" i="25"/>
  <c r="T32" i="25" s="1"/>
  <c r="R32" i="25"/>
  <c r="S36" i="25"/>
  <c r="T36" i="25" s="1"/>
  <c r="R36" i="25"/>
  <c r="J12" i="25"/>
  <c r="K12" i="25"/>
  <c r="L12" i="25" s="1"/>
  <c r="K11" i="25"/>
  <c r="L11" i="25" s="1"/>
  <c r="J11" i="25"/>
  <c r="K15" i="25"/>
  <c r="L15" i="25" s="1"/>
  <c r="J15" i="25"/>
  <c r="K19" i="25"/>
  <c r="L19" i="25" s="1"/>
  <c r="J19" i="25"/>
  <c r="K23" i="25"/>
  <c r="L23" i="25" s="1"/>
  <c r="J23" i="25"/>
  <c r="J32" i="25"/>
  <c r="K32" i="25"/>
  <c r="L32" i="25" s="1"/>
  <c r="K27" i="25"/>
  <c r="L27" i="25" s="1"/>
  <c r="J27" i="25"/>
  <c r="K31" i="25"/>
  <c r="L31" i="25" s="1"/>
  <c r="J31" i="25"/>
  <c r="J35" i="25"/>
  <c r="K35" i="25"/>
  <c r="L35" i="25" s="1"/>
  <c r="K36" i="25"/>
  <c r="L36" i="25" s="1"/>
  <c r="J36" i="25"/>
  <c r="AE10" i="25"/>
  <c r="AF10" i="25" s="1"/>
  <c r="AD10" i="25"/>
  <c r="AE14" i="25"/>
  <c r="AF14" i="25" s="1"/>
  <c r="AD14" i="25"/>
  <c r="AE18" i="25"/>
  <c r="AF18" i="25" s="1"/>
  <c r="AD18" i="25"/>
  <c r="AE22" i="25"/>
  <c r="AF22" i="25" s="1"/>
  <c r="AD22" i="25"/>
  <c r="AD29" i="25"/>
  <c r="AE29" i="25"/>
  <c r="AF29" i="25" s="1"/>
  <c r="AE27" i="25"/>
  <c r="AF27" i="25" s="1"/>
  <c r="AD27" i="25"/>
  <c r="AE31" i="25"/>
  <c r="AF31" i="25" s="1"/>
  <c r="AD31" i="25"/>
  <c r="AD35" i="25"/>
  <c r="AE35" i="25"/>
  <c r="AF35" i="25" s="1"/>
  <c r="AE33" i="25"/>
  <c r="AF33" i="25" s="1"/>
  <c r="AD33" i="25"/>
  <c r="Z29" i="25"/>
  <c r="AA29" i="25"/>
  <c r="AB29" i="25" s="1"/>
  <c r="AA31" i="25"/>
  <c r="AB31" i="25" s="1"/>
  <c r="Z31" i="25"/>
  <c r="J28" i="25"/>
  <c r="K28" i="25"/>
  <c r="L28" i="25" s="1"/>
  <c r="R25" i="25"/>
  <c r="S25" i="25"/>
  <c r="T25" i="25" s="1"/>
  <c r="V24" i="25"/>
  <c r="W24" i="25"/>
  <c r="X24" i="25" s="1"/>
  <c r="N24" i="25"/>
  <c r="O24" i="25"/>
  <c r="P24" i="25" s="1"/>
  <c r="F24" i="25"/>
  <c r="G24" i="25"/>
  <c r="H24" i="25" s="1"/>
  <c r="W10" i="25"/>
  <c r="X10" i="25" s="1"/>
  <c r="V10" i="25"/>
  <c r="W14" i="25"/>
  <c r="X14" i="25" s="1"/>
  <c r="V14" i="25"/>
  <c r="W18" i="25"/>
  <c r="X18" i="25" s="1"/>
  <c r="V18" i="25"/>
  <c r="W22" i="25"/>
  <c r="X22" i="25" s="1"/>
  <c r="V22" i="25"/>
  <c r="V29" i="25"/>
  <c r="W29" i="25"/>
  <c r="X29" i="25" s="1"/>
  <c r="W27" i="25"/>
  <c r="X27" i="25" s="1"/>
  <c r="V27" i="25"/>
  <c r="W31" i="25"/>
  <c r="X31" i="25" s="1"/>
  <c r="V31" i="25"/>
  <c r="V35" i="25"/>
  <c r="W35" i="25"/>
  <c r="X35" i="25" s="1"/>
  <c r="W33" i="25"/>
  <c r="X33" i="25" s="1"/>
  <c r="V33" i="25"/>
  <c r="AD21" i="25"/>
  <c r="AE21" i="25"/>
  <c r="AF21" i="25" s="1"/>
  <c r="N21" i="25"/>
  <c r="O21" i="25"/>
  <c r="P21" i="25" s="1"/>
  <c r="F21" i="25"/>
  <c r="G21" i="25"/>
  <c r="H21" i="25" s="1"/>
  <c r="R16" i="25"/>
  <c r="S16" i="25"/>
  <c r="T16" i="25" s="1"/>
  <c r="J16" i="25"/>
  <c r="K16" i="25"/>
  <c r="L16" i="25" s="1"/>
  <c r="B16" i="25"/>
  <c r="C16" i="25"/>
  <c r="D16" i="25" s="1"/>
  <c r="O11" i="25"/>
  <c r="P11" i="25" s="1"/>
  <c r="N11" i="25"/>
  <c r="O15" i="25"/>
  <c r="P15" i="25" s="1"/>
  <c r="N15" i="25"/>
  <c r="O19" i="25"/>
  <c r="P19" i="25" s="1"/>
  <c r="N19" i="25"/>
  <c r="O23" i="25"/>
  <c r="P23" i="25" s="1"/>
  <c r="N23" i="25"/>
  <c r="N32" i="25"/>
  <c r="O32" i="25"/>
  <c r="P32" i="25" s="1"/>
  <c r="O27" i="25"/>
  <c r="P27" i="25" s="1"/>
  <c r="N27" i="25"/>
  <c r="O31" i="25"/>
  <c r="P31" i="25" s="1"/>
  <c r="N31" i="25"/>
  <c r="N35" i="25"/>
  <c r="O35" i="25"/>
  <c r="P35" i="25" s="1"/>
  <c r="O36" i="25"/>
  <c r="P36" i="25" s="1"/>
  <c r="N36" i="25"/>
  <c r="R13" i="25"/>
  <c r="S13" i="25"/>
  <c r="T13" i="25" s="1"/>
  <c r="F13" i="25"/>
  <c r="G13" i="25"/>
  <c r="H13" i="25" s="1"/>
  <c r="S9" i="25"/>
  <c r="T9" i="25" s="1"/>
  <c r="R9" i="25"/>
  <c r="G9" i="25"/>
  <c r="H9" i="25" s="1"/>
  <c r="F9" i="25"/>
  <c r="AE8" i="25"/>
  <c r="AF8" i="25" s="1"/>
  <c r="AD8" i="25"/>
  <c r="K8" i="25"/>
  <c r="L8" i="25" s="1"/>
  <c r="J8" i="25"/>
  <c r="C8" i="25"/>
  <c r="D8" i="25" s="1"/>
  <c r="B8" i="25"/>
  <c r="G14" i="25"/>
  <c r="H14" i="25" s="1"/>
  <c r="F14" i="25"/>
  <c r="G18" i="25"/>
  <c r="H18" i="25" s="1"/>
  <c r="F18" i="25"/>
  <c r="G22" i="25"/>
  <c r="H22" i="25" s="1"/>
  <c r="F22" i="25"/>
  <c r="F29" i="25"/>
  <c r="G29" i="25"/>
  <c r="H29" i="25" s="1"/>
  <c r="G26" i="25"/>
  <c r="H26" i="25" s="1"/>
  <c r="F26" i="25"/>
  <c r="G30" i="25"/>
  <c r="H30" i="25" s="1"/>
  <c r="F30" i="25"/>
  <c r="F34" i="25"/>
  <c r="G34" i="25"/>
  <c r="H34" i="25" s="1"/>
  <c r="G33" i="25"/>
  <c r="H33" i="25" s="1"/>
  <c r="F33" i="25"/>
  <c r="AE5" i="25"/>
  <c r="AF5" i="25" s="1"/>
  <c r="AD5" i="25"/>
  <c r="K5" i="25"/>
  <c r="L5" i="25" s="1"/>
  <c r="J5" i="25"/>
  <c r="C11" i="25"/>
  <c r="D11" i="25" s="1"/>
  <c r="B11" i="25"/>
  <c r="C15" i="25"/>
  <c r="D15" i="25" s="1"/>
  <c r="B15" i="25"/>
  <c r="C19" i="25"/>
  <c r="D19" i="25" s="1"/>
  <c r="B19" i="25"/>
  <c r="C23" i="25"/>
  <c r="D23" i="25" s="1"/>
  <c r="B23" i="25"/>
  <c r="B32" i="25"/>
  <c r="C32" i="25"/>
  <c r="D32" i="25" s="1"/>
  <c r="C27" i="25"/>
  <c r="D27" i="25" s="1"/>
  <c r="B27" i="25"/>
  <c r="C31" i="25"/>
  <c r="D31" i="25" s="1"/>
  <c r="B31" i="25"/>
  <c r="B35" i="25"/>
  <c r="C35" i="25"/>
  <c r="D35" i="25" s="1"/>
  <c r="C36" i="25"/>
  <c r="D36" i="25" s="1"/>
  <c r="B36" i="25"/>
  <c r="S10" i="25"/>
  <c r="T10" i="25" s="1"/>
  <c r="R10" i="25"/>
  <c r="S14" i="25"/>
  <c r="T14" i="25" s="1"/>
  <c r="R14" i="25"/>
  <c r="S18" i="25"/>
  <c r="T18" i="25" s="1"/>
  <c r="R18" i="25"/>
  <c r="S22" i="25"/>
  <c r="T22" i="25" s="1"/>
  <c r="R22" i="25"/>
  <c r="R29" i="25"/>
  <c r="S29" i="25"/>
  <c r="T29" i="25" s="1"/>
  <c r="S27" i="25"/>
  <c r="T27" i="25" s="1"/>
  <c r="R27" i="25"/>
  <c r="S31" i="25"/>
  <c r="T31" i="25" s="1"/>
  <c r="R31" i="25"/>
  <c r="R35" i="25"/>
  <c r="S35" i="25"/>
  <c r="T35" i="25" s="1"/>
  <c r="S33" i="25"/>
  <c r="T33" i="25" s="1"/>
  <c r="R33" i="25"/>
  <c r="J17" i="25"/>
  <c r="K17" i="25"/>
  <c r="L17" i="25" s="1"/>
  <c r="K10" i="25"/>
  <c r="L10" i="25" s="1"/>
  <c r="J10" i="25"/>
  <c r="K14" i="25"/>
  <c r="L14" i="25" s="1"/>
  <c r="J14" i="25"/>
  <c r="K18" i="25"/>
  <c r="L18" i="25" s="1"/>
  <c r="J18" i="25"/>
  <c r="K22" i="25"/>
  <c r="L22" i="25" s="1"/>
  <c r="J22" i="25"/>
  <c r="J29" i="25"/>
  <c r="K29" i="25"/>
  <c r="L29" i="25" s="1"/>
  <c r="K26" i="25"/>
  <c r="L26" i="25" s="1"/>
  <c r="J26" i="25"/>
  <c r="K30" i="25"/>
  <c r="L30" i="25" s="1"/>
  <c r="J30" i="25"/>
  <c r="J34" i="25"/>
  <c r="K34" i="25"/>
  <c r="L34" i="25" s="1"/>
  <c r="K33" i="25"/>
  <c r="L33" i="25" s="1"/>
  <c r="J33" i="25"/>
  <c r="AE11" i="25"/>
  <c r="AF11" i="25" s="1"/>
  <c r="AD11" i="25"/>
  <c r="AE15" i="25"/>
  <c r="AF15" i="25" s="1"/>
  <c r="AD15" i="25"/>
  <c r="AE19" i="25"/>
  <c r="AF19" i="25" s="1"/>
  <c r="AD19" i="25"/>
  <c r="AE23" i="25"/>
  <c r="AF23" i="25" s="1"/>
  <c r="AD23" i="25"/>
  <c r="AE26" i="25"/>
  <c r="AF26" i="25" s="1"/>
  <c r="AD26" i="25"/>
  <c r="AE30" i="25"/>
  <c r="AF30" i="25" s="1"/>
  <c r="AD30" i="25"/>
  <c r="AD34" i="25"/>
  <c r="AE34" i="25"/>
  <c r="AF34" i="25" s="1"/>
  <c r="AE32" i="25"/>
  <c r="AF32" i="25" s="1"/>
  <c r="AD32" i="25"/>
  <c r="AE36" i="25"/>
  <c r="AF36" i="25" s="1"/>
  <c r="AD36" i="25"/>
  <c r="AA26" i="24"/>
  <c r="AB26" i="24" s="1"/>
  <c r="Z26" i="24"/>
  <c r="AA30" i="24"/>
  <c r="AB30" i="24" s="1"/>
  <c r="Z30" i="24"/>
  <c r="AA32" i="24"/>
  <c r="AB32" i="24" s="1"/>
  <c r="Z32" i="24"/>
  <c r="AA36" i="24"/>
  <c r="AB36" i="24" s="1"/>
  <c r="Z36" i="24"/>
  <c r="R28" i="24"/>
  <c r="S28" i="24"/>
  <c r="T28" i="24" s="1"/>
  <c r="B28" i="24"/>
  <c r="C28" i="24"/>
  <c r="D28" i="24" s="1"/>
  <c r="Z29" i="24"/>
  <c r="AA29" i="24"/>
  <c r="AB29" i="24" s="1"/>
  <c r="AA27" i="24"/>
  <c r="AB27" i="24" s="1"/>
  <c r="Z27" i="24"/>
  <c r="AA31" i="24"/>
  <c r="AB31" i="24" s="1"/>
  <c r="Z31" i="24"/>
  <c r="Z35" i="24"/>
  <c r="AA35" i="24"/>
  <c r="AB35" i="24" s="1"/>
  <c r="AA33" i="24"/>
  <c r="AB33" i="24" s="1"/>
  <c r="Z33" i="24"/>
  <c r="J28" i="24"/>
  <c r="K28" i="24"/>
  <c r="L28" i="24" s="1"/>
  <c r="R25" i="24"/>
  <c r="S25" i="24"/>
  <c r="T25" i="24" s="1"/>
  <c r="V24" i="24"/>
  <c r="W24" i="24"/>
  <c r="X24" i="24" s="1"/>
  <c r="N24" i="24"/>
  <c r="O24" i="24"/>
  <c r="P24" i="24" s="1"/>
  <c r="F24" i="24"/>
  <c r="G24" i="24"/>
  <c r="H24" i="24" s="1"/>
  <c r="W10" i="24"/>
  <c r="X10" i="24" s="1"/>
  <c r="V10" i="24"/>
  <c r="W14" i="24"/>
  <c r="X14" i="24" s="1"/>
  <c r="V14" i="24"/>
  <c r="W18" i="24"/>
  <c r="X18" i="24" s="1"/>
  <c r="V18" i="24"/>
  <c r="W22" i="24"/>
  <c r="X22" i="24" s="1"/>
  <c r="V22" i="24"/>
  <c r="V29" i="24"/>
  <c r="W29" i="24"/>
  <c r="X29" i="24" s="1"/>
  <c r="W27" i="24"/>
  <c r="X27" i="24" s="1"/>
  <c r="V27" i="24"/>
  <c r="W31" i="24"/>
  <c r="X31" i="24" s="1"/>
  <c r="V31" i="24"/>
  <c r="V35" i="24"/>
  <c r="W35" i="24"/>
  <c r="X35" i="24" s="1"/>
  <c r="W33" i="24"/>
  <c r="X33" i="24" s="1"/>
  <c r="V33" i="24"/>
  <c r="AD21" i="24"/>
  <c r="AE21" i="24"/>
  <c r="AF21" i="24" s="1"/>
  <c r="N21" i="24"/>
  <c r="O21" i="24"/>
  <c r="P21" i="24" s="1"/>
  <c r="F21" i="24"/>
  <c r="G21" i="24"/>
  <c r="H21" i="24" s="1"/>
  <c r="R16" i="24"/>
  <c r="S16" i="24"/>
  <c r="T16" i="24" s="1"/>
  <c r="J16" i="24"/>
  <c r="K16" i="24"/>
  <c r="L16" i="24" s="1"/>
  <c r="B16" i="24"/>
  <c r="C16" i="24"/>
  <c r="D16" i="24" s="1"/>
  <c r="O11" i="24"/>
  <c r="P11" i="24" s="1"/>
  <c r="N11" i="24"/>
  <c r="O15" i="24"/>
  <c r="P15" i="24" s="1"/>
  <c r="N15" i="24"/>
  <c r="O19" i="24"/>
  <c r="P19" i="24" s="1"/>
  <c r="N19" i="24"/>
  <c r="O23" i="24"/>
  <c r="P23" i="24" s="1"/>
  <c r="N23" i="24"/>
  <c r="N32" i="24"/>
  <c r="O32" i="24"/>
  <c r="P32" i="24" s="1"/>
  <c r="O27" i="24"/>
  <c r="P27" i="24" s="1"/>
  <c r="N27" i="24"/>
  <c r="O31" i="24"/>
  <c r="P31" i="24" s="1"/>
  <c r="N31" i="24"/>
  <c r="N35" i="24"/>
  <c r="O35" i="24"/>
  <c r="P35" i="24" s="1"/>
  <c r="O36" i="24"/>
  <c r="P36" i="24" s="1"/>
  <c r="N36" i="24"/>
  <c r="R13" i="24"/>
  <c r="S13" i="24"/>
  <c r="T13" i="24" s="1"/>
  <c r="F13" i="24"/>
  <c r="G13" i="24"/>
  <c r="H13" i="24" s="1"/>
  <c r="S9" i="24"/>
  <c r="T9" i="24" s="1"/>
  <c r="R9" i="24"/>
  <c r="G9" i="24"/>
  <c r="H9" i="24" s="1"/>
  <c r="F9" i="24"/>
  <c r="AE8" i="24"/>
  <c r="AF8" i="24" s="1"/>
  <c r="AD8" i="24"/>
  <c r="K8" i="24"/>
  <c r="L8" i="24" s="1"/>
  <c r="J8" i="24"/>
  <c r="C8" i="24"/>
  <c r="D8" i="24" s="1"/>
  <c r="B8" i="24"/>
  <c r="G14" i="24"/>
  <c r="H14" i="24" s="1"/>
  <c r="F14" i="24"/>
  <c r="G18" i="24"/>
  <c r="H18" i="24" s="1"/>
  <c r="F18" i="24"/>
  <c r="G22" i="24"/>
  <c r="H22" i="24" s="1"/>
  <c r="F22" i="24"/>
  <c r="F29" i="24"/>
  <c r="G29" i="24"/>
  <c r="H29" i="24" s="1"/>
  <c r="G26" i="24"/>
  <c r="H26" i="24" s="1"/>
  <c r="F26" i="24"/>
  <c r="G30" i="24"/>
  <c r="H30" i="24" s="1"/>
  <c r="F30" i="24"/>
  <c r="F34" i="24"/>
  <c r="G34" i="24"/>
  <c r="H34" i="24" s="1"/>
  <c r="G33" i="24"/>
  <c r="H33" i="24" s="1"/>
  <c r="F33" i="24"/>
  <c r="AE5" i="24"/>
  <c r="AF5" i="24" s="1"/>
  <c r="AD5" i="24"/>
  <c r="K5" i="24"/>
  <c r="L5" i="24" s="1"/>
  <c r="J5" i="24"/>
  <c r="C11" i="24"/>
  <c r="D11" i="24" s="1"/>
  <c r="B11" i="24"/>
  <c r="C15" i="24"/>
  <c r="D15" i="24" s="1"/>
  <c r="B15" i="24"/>
  <c r="C19" i="24"/>
  <c r="D19" i="24" s="1"/>
  <c r="B19" i="24"/>
  <c r="C23" i="24"/>
  <c r="D23" i="24" s="1"/>
  <c r="B23" i="24"/>
  <c r="B32" i="24"/>
  <c r="C32" i="24"/>
  <c r="D32" i="24" s="1"/>
  <c r="C27" i="24"/>
  <c r="D27" i="24" s="1"/>
  <c r="B27" i="24"/>
  <c r="C31" i="24"/>
  <c r="D31" i="24" s="1"/>
  <c r="B31" i="24"/>
  <c r="B35" i="24"/>
  <c r="C35" i="24"/>
  <c r="D35" i="24" s="1"/>
  <c r="C36" i="24"/>
  <c r="D36" i="24" s="1"/>
  <c r="B36" i="24"/>
  <c r="AE11" i="24"/>
  <c r="AF11" i="24" s="1"/>
  <c r="AD11" i="24"/>
  <c r="AE15" i="24"/>
  <c r="AF15" i="24" s="1"/>
  <c r="AD15" i="24"/>
  <c r="AE19" i="24"/>
  <c r="AF19" i="24" s="1"/>
  <c r="AD19" i="24"/>
  <c r="AE23" i="24"/>
  <c r="AF23" i="24" s="1"/>
  <c r="AD23" i="24"/>
  <c r="AE26" i="24"/>
  <c r="AF26" i="24" s="1"/>
  <c r="AD26" i="24"/>
  <c r="AE30" i="24"/>
  <c r="AF30" i="24" s="1"/>
  <c r="AD30" i="24"/>
  <c r="AD34" i="24"/>
  <c r="AE34" i="24"/>
  <c r="AF34" i="24" s="1"/>
  <c r="AE32" i="24"/>
  <c r="AF32" i="24" s="1"/>
  <c r="AD32" i="24"/>
  <c r="AE36" i="24"/>
  <c r="AF36" i="24" s="1"/>
  <c r="AD36" i="24"/>
  <c r="J20" i="24"/>
  <c r="K20" i="24"/>
  <c r="L20" i="24" s="1"/>
  <c r="S11" i="24"/>
  <c r="T11" i="24" s="1"/>
  <c r="R11" i="24"/>
  <c r="S15" i="24"/>
  <c r="T15" i="24" s="1"/>
  <c r="R15" i="24"/>
  <c r="S19" i="24"/>
  <c r="T19" i="24" s="1"/>
  <c r="R19" i="24"/>
  <c r="S23" i="24"/>
  <c r="T23" i="24" s="1"/>
  <c r="R23" i="24"/>
  <c r="S26" i="24"/>
  <c r="T26" i="24" s="1"/>
  <c r="R26" i="24"/>
  <c r="S30" i="24"/>
  <c r="T30" i="24" s="1"/>
  <c r="R30" i="24"/>
  <c r="R34" i="24"/>
  <c r="S34" i="24"/>
  <c r="T34" i="24" s="1"/>
  <c r="S32" i="24"/>
  <c r="T32" i="24" s="1"/>
  <c r="R32" i="24"/>
  <c r="S36" i="24"/>
  <c r="T36" i="24" s="1"/>
  <c r="R36" i="24"/>
  <c r="J12" i="24"/>
  <c r="K12" i="24"/>
  <c r="L12" i="24" s="1"/>
  <c r="K11" i="24"/>
  <c r="L11" i="24" s="1"/>
  <c r="J11" i="24"/>
  <c r="K15" i="24"/>
  <c r="L15" i="24" s="1"/>
  <c r="J15" i="24"/>
  <c r="K19" i="24"/>
  <c r="L19" i="24" s="1"/>
  <c r="J19" i="24"/>
  <c r="K23" i="24"/>
  <c r="L23" i="24" s="1"/>
  <c r="J23" i="24"/>
  <c r="J32" i="24"/>
  <c r="K32" i="24"/>
  <c r="L32" i="24" s="1"/>
  <c r="K27" i="24"/>
  <c r="L27" i="24" s="1"/>
  <c r="J27" i="24"/>
  <c r="K31" i="24"/>
  <c r="L31" i="24" s="1"/>
  <c r="J31" i="24"/>
  <c r="J35" i="24"/>
  <c r="K35" i="24"/>
  <c r="L35" i="24" s="1"/>
  <c r="K36" i="24"/>
  <c r="L36" i="24" s="1"/>
  <c r="J36" i="24"/>
  <c r="Z34" i="24"/>
  <c r="AA34" i="24"/>
  <c r="AB34" i="24" s="1"/>
  <c r="J25" i="24"/>
  <c r="K25" i="24"/>
  <c r="L25" i="24" s="1"/>
  <c r="AD24" i="24"/>
  <c r="AE24" i="24"/>
  <c r="AF24" i="24" s="1"/>
  <c r="R24" i="24"/>
  <c r="S24" i="24"/>
  <c r="T24" i="24" s="1"/>
  <c r="J24" i="24"/>
  <c r="K24" i="24"/>
  <c r="L24" i="24" s="1"/>
  <c r="B24" i="24"/>
  <c r="C24" i="24"/>
  <c r="D24" i="24" s="1"/>
  <c r="W11" i="24"/>
  <c r="X11" i="24" s="1"/>
  <c r="V11" i="24"/>
  <c r="W15" i="24"/>
  <c r="X15" i="24" s="1"/>
  <c r="V15" i="24"/>
  <c r="W19" i="24"/>
  <c r="X19" i="24" s="1"/>
  <c r="V19" i="24"/>
  <c r="W23" i="24"/>
  <c r="X23" i="24" s="1"/>
  <c r="V23" i="24"/>
  <c r="W26" i="24"/>
  <c r="X26" i="24" s="1"/>
  <c r="V26" i="24"/>
  <c r="W30" i="24"/>
  <c r="X30" i="24" s="1"/>
  <c r="V30" i="24"/>
  <c r="V34" i="24"/>
  <c r="W34" i="24"/>
  <c r="X34" i="24" s="1"/>
  <c r="W32" i="24"/>
  <c r="X32" i="24" s="1"/>
  <c r="V32" i="24"/>
  <c r="W36" i="24"/>
  <c r="X36" i="24" s="1"/>
  <c r="V36" i="24"/>
  <c r="R21" i="24"/>
  <c r="S21" i="24"/>
  <c r="T21" i="24" s="1"/>
  <c r="J21" i="24"/>
  <c r="K21" i="24"/>
  <c r="L21" i="24" s="1"/>
  <c r="B21" i="24"/>
  <c r="C21" i="24"/>
  <c r="D21" i="24" s="1"/>
  <c r="AD16" i="24"/>
  <c r="AE16" i="24"/>
  <c r="AF16" i="24" s="1"/>
  <c r="N16" i="24"/>
  <c r="O16" i="24"/>
  <c r="P16" i="24" s="1"/>
  <c r="F16" i="24"/>
  <c r="G16" i="24"/>
  <c r="H16" i="24" s="1"/>
  <c r="O10" i="24"/>
  <c r="P10" i="24" s="1"/>
  <c r="N10" i="24"/>
  <c r="O14" i="24"/>
  <c r="P14" i="24" s="1"/>
  <c r="N14" i="24"/>
  <c r="O18" i="24"/>
  <c r="P18" i="24" s="1"/>
  <c r="N18" i="24"/>
  <c r="O22" i="24"/>
  <c r="P22" i="24" s="1"/>
  <c r="N22" i="24"/>
  <c r="N29" i="24"/>
  <c r="O29" i="24"/>
  <c r="P29" i="24" s="1"/>
  <c r="O26" i="24"/>
  <c r="P26" i="24" s="1"/>
  <c r="N26" i="24"/>
  <c r="O30" i="24"/>
  <c r="P30" i="24" s="1"/>
  <c r="N30" i="24"/>
  <c r="N34" i="24"/>
  <c r="O34" i="24"/>
  <c r="P34" i="24" s="1"/>
  <c r="O33" i="24"/>
  <c r="P33" i="24" s="1"/>
  <c r="N33" i="24"/>
  <c r="AD13" i="24"/>
  <c r="AE13" i="24"/>
  <c r="AF13" i="24" s="1"/>
  <c r="J13" i="24"/>
  <c r="K13" i="24"/>
  <c r="L13" i="24" s="1"/>
  <c r="B13" i="24"/>
  <c r="C13" i="24"/>
  <c r="D13" i="24" s="1"/>
  <c r="AE9" i="24"/>
  <c r="AF9" i="24" s="1"/>
  <c r="AD9" i="24"/>
  <c r="K9" i="24"/>
  <c r="L9" i="24" s="1"/>
  <c r="J9" i="24"/>
  <c r="C9" i="24"/>
  <c r="D9" i="24" s="1"/>
  <c r="B9" i="24"/>
  <c r="S8" i="24"/>
  <c r="T8" i="24" s="1"/>
  <c r="R8" i="24"/>
  <c r="G8" i="24"/>
  <c r="H8" i="24" s="1"/>
  <c r="F8" i="24"/>
  <c r="G11" i="24"/>
  <c r="H11" i="24" s="1"/>
  <c r="F11" i="24"/>
  <c r="G15" i="24"/>
  <c r="H15" i="24" s="1"/>
  <c r="F15" i="24"/>
  <c r="G19" i="24"/>
  <c r="H19" i="24" s="1"/>
  <c r="F19" i="24"/>
  <c r="G23" i="24"/>
  <c r="H23" i="24" s="1"/>
  <c r="F23" i="24"/>
  <c r="F32" i="24"/>
  <c r="G32" i="24"/>
  <c r="H32" i="24" s="1"/>
  <c r="G27" i="24"/>
  <c r="H27" i="24" s="1"/>
  <c r="F27" i="24"/>
  <c r="G31" i="24"/>
  <c r="H31" i="24" s="1"/>
  <c r="F31" i="24"/>
  <c r="F35" i="24"/>
  <c r="G35" i="24"/>
  <c r="H35" i="24" s="1"/>
  <c r="G36" i="24"/>
  <c r="H36" i="24" s="1"/>
  <c r="F36" i="24"/>
  <c r="S5" i="24"/>
  <c r="T5" i="24" s="1"/>
  <c r="R5" i="24"/>
  <c r="C5" i="24"/>
  <c r="D5" i="24" s="1"/>
  <c r="B5" i="24"/>
  <c r="C14" i="24"/>
  <c r="D14" i="24" s="1"/>
  <c r="B14" i="24"/>
  <c r="C18" i="24"/>
  <c r="D18" i="24" s="1"/>
  <c r="B18" i="24"/>
  <c r="C22" i="24"/>
  <c r="D22" i="24" s="1"/>
  <c r="B22" i="24"/>
  <c r="B29" i="24"/>
  <c r="C29" i="24"/>
  <c r="D29" i="24" s="1"/>
  <c r="C26" i="24"/>
  <c r="D26" i="24" s="1"/>
  <c r="B26" i="24"/>
  <c r="C30" i="24"/>
  <c r="D30" i="24" s="1"/>
  <c r="B30" i="24"/>
  <c r="B34" i="24"/>
  <c r="C34" i="24"/>
  <c r="D34" i="24" s="1"/>
  <c r="C33" i="24"/>
  <c r="D33" i="24" s="1"/>
  <c r="B33" i="24"/>
  <c r="AE10" i="24"/>
  <c r="AF10" i="24" s="1"/>
  <c r="AD10" i="24"/>
  <c r="AE14" i="24"/>
  <c r="AF14" i="24" s="1"/>
  <c r="AD14" i="24"/>
  <c r="AE18" i="24"/>
  <c r="AF18" i="24" s="1"/>
  <c r="AD18" i="24"/>
  <c r="AE22" i="24"/>
  <c r="AF22" i="24" s="1"/>
  <c r="AD22" i="24"/>
  <c r="AD29" i="24"/>
  <c r="AE29" i="24"/>
  <c r="AF29" i="24" s="1"/>
  <c r="AE27" i="24"/>
  <c r="AF27" i="24" s="1"/>
  <c r="AD27" i="24"/>
  <c r="AE31" i="24"/>
  <c r="AF31" i="24" s="1"/>
  <c r="AD31" i="24"/>
  <c r="AD35" i="24"/>
  <c r="AE35" i="24"/>
  <c r="AF35" i="24" s="1"/>
  <c r="AE33" i="24"/>
  <c r="AF33" i="24" s="1"/>
  <c r="AD33" i="24"/>
  <c r="R20" i="24"/>
  <c r="S20" i="24"/>
  <c r="T20" i="24" s="1"/>
  <c r="S10" i="24"/>
  <c r="T10" i="24" s="1"/>
  <c r="R10" i="24"/>
  <c r="S14" i="24"/>
  <c r="T14" i="24" s="1"/>
  <c r="R14" i="24"/>
  <c r="S18" i="24"/>
  <c r="T18" i="24" s="1"/>
  <c r="R18" i="24"/>
  <c r="S22" i="24"/>
  <c r="T22" i="24" s="1"/>
  <c r="R22" i="24"/>
  <c r="R29" i="24"/>
  <c r="S29" i="24"/>
  <c r="T29" i="24" s="1"/>
  <c r="S27" i="24"/>
  <c r="T27" i="24" s="1"/>
  <c r="R27" i="24"/>
  <c r="S31" i="24"/>
  <c r="T31" i="24" s="1"/>
  <c r="R31" i="24"/>
  <c r="R35" i="24"/>
  <c r="S35" i="24"/>
  <c r="T35" i="24" s="1"/>
  <c r="S33" i="24"/>
  <c r="T33" i="24" s="1"/>
  <c r="R33" i="24"/>
  <c r="J17" i="24"/>
  <c r="K17" i="24"/>
  <c r="L17" i="24" s="1"/>
  <c r="K10" i="24"/>
  <c r="L10" i="24" s="1"/>
  <c r="J10" i="24"/>
  <c r="K14" i="24"/>
  <c r="L14" i="24" s="1"/>
  <c r="J14" i="24"/>
  <c r="K18" i="24"/>
  <c r="L18" i="24" s="1"/>
  <c r="J18" i="24"/>
  <c r="K22" i="24"/>
  <c r="L22" i="24" s="1"/>
  <c r="J22" i="24"/>
  <c r="J29" i="24"/>
  <c r="K29" i="24"/>
  <c r="L29" i="24" s="1"/>
  <c r="K26" i="24"/>
  <c r="L26" i="24" s="1"/>
  <c r="J26" i="24"/>
  <c r="K30" i="24"/>
  <c r="L30" i="24" s="1"/>
  <c r="J30" i="24"/>
  <c r="J34" i="24"/>
  <c r="K34" i="24"/>
  <c r="L34" i="24" s="1"/>
  <c r="K33" i="24"/>
  <c r="L33" i="24" s="1"/>
  <c r="J33" i="24"/>
  <c r="D3" i="15"/>
  <c r="AT6" i="17"/>
  <c r="BN8" i="9"/>
  <c r="BM8" i="8"/>
  <c r="AR8" i="6"/>
  <c r="AZ7" i="22"/>
  <c r="AT7" i="18"/>
  <c r="AT7" i="5"/>
  <c r="AU7" i="20"/>
  <c r="AQ28" i="25" l="1"/>
  <c r="J59" i="20" s="1"/>
  <c r="AB37" i="25"/>
  <c r="X37" i="25"/>
  <c r="P37" i="25"/>
  <c r="H37" i="25"/>
  <c r="AQ28" i="24"/>
  <c r="J58" i="19" s="1"/>
  <c r="AB37" i="24"/>
  <c r="X37" i="24"/>
  <c r="P37" i="24"/>
  <c r="H37" i="24"/>
  <c r="L37" i="25"/>
  <c r="AF37" i="25"/>
  <c r="D37" i="25"/>
  <c r="T37" i="25"/>
  <c r="AQ12" i="25"/>
  <c r="J25" i="20" s="1"/>
  <c r="AQ32" i="25"/>
  <c r="AQ24" i="25"/>
  <c r="J50" i="20" s="1"/>
  <c r="AQ4" i="25"/>
  <c r="J20" i="20" s="1"/>
  <c r="AQ20" i="25"/>
  <c r="J37" i="20" s="1"/>
  <c r="AQ8" i="25"/>
  <c r="J22" i="20" s="1"/>
  <c r="AQ16" i="25"/>
  <c r="J34" i="20" s="1"/>
  <c r="D37" i="24"/>
  <c r="T37" i="24"/>
  <c r="L37" i="24"/>
  <c r="AF37" i="24"/>
  <c r="AQ4" i="24"/>
  <c r="J19" i="19" s="1"/>
  <c r="AQ20" i="24"/>
  <c r="J37" i="19" s="1"/>
  <c r="AQ8" i="24"/>
  <c r="J21" i="19" s="1"/>
  <c r="AQ16" i="24"/>
  <c r="J34" i="19" s="1"/>
  <c r="AQ12" i="24"/>
  <c r="J24" i="19" s="1"/>
  <c r="AQ32" i="24"/>
  <c r="J60" i="19" s="1"/>
  <c r="AQ24" i="24"/>
  <c r="J50" i="19" s="1"/>
</calcChain>
</file>

<file path=xl/sharedStrings.xml><?xml version="1.0" encoding="utf-8"?>
<sst xmlns="http://schemas.openxmlformats.org/spreadsheetml/2006/main" count="1910" uniqueCount="788">
  <si>
    <t>日</t>
    <rPh sb="0" eb="1">
      <t>ニチ</t>
    </rPh>
    <phoneticPr fontId="2"/>
  </si>
  <si>
    <t>□</t>
    <phoneticPr fontId="3"/>
  </si>
  <si>
    <t>設定項目</t>
    <rPh sb="0" eb="2">
      <t>セッテイ</t>
    </rPh>
    <rPh sb="2" eb="4">
      <t>コウモク</t>
    </rPh>
    <phoneticPr fontId="2"/>
  </si>
  <si>
    <t>標準設定</t>
    <rPh sb="0" eb="2">
      <t>ヒョウジュン</t>
    </rPh>
    <rPh sb="2" eb="4">
      <t>セッテイ</t>
    </rPh>
    <phoneticPr fontId="2"/>
  </si>
  <si>
    <t>詳細な設定</t>
    <rPh sb="0" eb="2">
      <t>ショウサイ</t>
    </rPh>
    <rPh sb="3" eb="5">
      <t>セッテイ</t>
    </rPh>
    <phoneticPr fontId="2"/>
  </si>
  <si>
    <t>非表示</t>
    <rPh sb="0" eb="3">
      <t>ヒヒョウジ</t>
    </rPh>
    <phoneticPr fontId="2"/>
  </si>
  <si>
    <t>SSIDあたりの通信速度制限</t>
    <rPh sb="8" eb="10">
      <t>ツウシン</t>
    </rPh>
    <rPh sb="10" eb="12">
      <t>ソクド</t>
    </rPh>
    <rPh sb="12" eb="14">
      <t>セイゲン</t>
    </rPh>
    <phoneticPr fontId="2"/>
  </si>
  <si>
    <t>帯域制限</t>
    <rPh sb="0" eb="2">
      <t>タイイキ</t>
    </rPh>
    <rPh sb="2" eb="4">
      <t>セイゲン</t>
    </rPh>
    <phoneticPr fontId="2"/>
  </si>
  <si>
    <t>（</t>
    <phoneticPr fontId="2"/>
  </si>
  <si>
    <t>Mbps）</t>
    <phoneticPr fontId="2"/>
  </si>
  <si>
    <t>端末あたりの通信速度制限</t>
    <rPh sb="0" eb="2">
      <t>タンマツ</t>
    </rPh>
    <rPh sb="6" eb="8">
      <t>ツウシン</t>
    </rPh>
    <rPh sb="8" eb="10">
      <t>ソクド</t>
    </rPh>
    <rPh sb="10" eb="12">
      <t>セイゲン</t>
    </rPh>
    <phoneticPr fontId="2"/>
  </si>
  <si>
    <t>指定時間ON</t>
    <rPh sb="0" eb="2">
      <t>シテイ</t>
    </rPh>
    <rPh sb="2" eb="4">
      <t>ジカン</t>
    </rPh>
    <phoneticPr fontId="2"/>
  </si>
  <si>
    <t>月</t>
    <rPh sb="0" eb="1">
      <t>ゲツ</t>
    </rPh>
    <phoneticPr fontId="2"/>
  </si>
  <si>
    <t>：</t>
    <phoneticPr fontId="2"/>
  </si>
  <si>
    <t>～</t>
    <phoneticPr fontId="2"/>
  </si>
  <si>
    <t>）</t>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</si>
  <si>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</si>
  <si>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</si>
  <si>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</si>
  <si>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</si>
  <si>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</si>
  <si>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</si>
  <si>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SSIDの表示</t>
    <rPh sb="5" eb="7">
      <t>ヒョウジ</t>
    </rPh>
    <phoneticPr fontId="2"/>
  </si>
  <si>
    <t>表示</t>
    <rPh sb="0" eb="2">
      <t>ヒョウジ</t>
    </rPh>
    <phoneticPr fontId="2"/>
  </si>
  <si>
    <t>制限無</t>
    <rPh sb="0" eb="2">
      <t>セイゲン</t>
    </rPh>
    <rPh sb="2" eb="3">
      <t>ナ</t>
    </rPh>
    <phoneticPr fontId="2"/>
  </si>
  <si>
    <t>電波のON/OFF</t>
    <rPh sb="0" eb="2">
      <t>デンパ</t>
    </rPh>
    <phoneticPr fontId="2"/>
  </si>
  <si>
    <t>常時ON</t>
    <rPh sb="0" eb="2">
      <t>ジョウジ</t>
    </rPh>
    <phoneticPr fontId="2"/>
  </si>
  <si>
    <t>VLAN</t>
    <phoneticPr fontId="2"/>
  </si>
  <si>
    <t>OFF</t>
    <phoneticPr fontId="2"/>
  </si>
  <si>
    <t>)</t>
    <phoneticPr fontId="2"/>
  </si>
  <si>
    <t>ON</t>
    <phoneticPr fontId="2"/>
  </si>
  <si>
    <t>(</t>
    <phoneticPr fontId="2"/>
  </si>
  <si>
    <t>通信不可</t>
    <rPh sb="0" eb="2">
      <t>ツウシン</t>
    </rPh>
    <rPh sb="2" eb="4">
      <t>フカ</t>
    </rPh>
    <phoneticPr fontId="2"/>
  </si>
  <si>
    <t>OFF</t>
    <phoneticPr fontId="2"/>
  </si>
  <si>
    <t>通信速度制限（IP指定）</t>
    <rPh sb="0" eb="2">
      <t>ツウシン</t>
    </rPh>
    <rPh sb="2" eb="4">
      <t>ソクド</t>
    </rPh>
    <rPh sb="4" eb="6">
      <t>セイゲン</t>
    </rPh>
    <rPh sb="9" eb="11">
      <t>シテイ</t>
    </rPh>
    <phoneticPr fontId="2"/>
  </si>
  <si>
    <t>通信速度制限（アプリ指定）</t>
    <rPh sb="0" eb="2">
      <t>ツウシン</t>
    </rPh>
    <rPh sb="2" eb="4">
      <t>ソクド</t>
    </rPh>
    <rPh sb="4" eb="6">
      <t>セイゲン</t>
    </rPh>
    <rPh sb="10" eb="12">
      <t>シテイ</t>
    </rPh>
    <phoneticPr fontId="2"/>
  </si>
  <si>
    <t>制限有</t>
    <rPh sb="0" eb="2">
      <t>セイゲン</t>
    </rPh>
    <rPh sb="2" eb="3">
      <t>アリ</t>
    </rPh>
    <phoneticPr fontId="2"/>
  </si>
  <si>
    <t>HPのURL</t>
    <phoneticPr fontId="2"/>
  </si>
  <si>
    <t>※MACアドレス認証、Facebook認証との同時使用不可</t>
    <rPh sb="8" eb="10">
      <t>ニンショウ</t>
    </rPh>
    <rPh sb="19" eb="21">
      <t>ニンショウ</t>
    </rPh>
    <rPh sb="23" eb="25">
      <t>ドウジ</t>
    </rPh>
    <rPh sb="25" eb="27">
      <t>シヨウ</t>
    </rPh>
    <rPh sb="27" eb="29">
      <t>フカ</t>
    </rPh>
    <phoneticPr fontId="2"/>
  </si>
  <si>
    <t>ファイアウォール（IP指定）</t>
    <rPh sb="11" eb="13">
      <t>シテイ</t>
    </rPh>
    <phoneticPr fontId="2"/>
  </si>
  <si>
    <t>プロトコル</t>
    <phoneticPr fontId="2"/>
  </si>
  <si>
    <t>ファイアウォールの適用順番</t>
    <rPh sb="9" eb="11">
      <t>テキヨウ</t>
    </rPh>
    <rPh sb="11" eb="13">
      <t>ジュンバン</t>
    </rPh>
    <phoneticPr fontId="2"/>
  </si>
  <si>
    <t>ポリシー</t>
    <phoneticPr fontId="2"/>
  </si>
  <si>
    <t>宛先ポート番号</t>
    <rPh sb="0" eb="2">
      <t>アテサキ</t>
    </rPh>
    <rPh sb="5" eb="7">
      <t>バンゴウ</t>
    </rPh>
    <phoneticPr fontId="2"/>
  </si>
  <si>
    <t>宛先アドレス</t>
    <rPh sb="0" eb="2">
      <t>アテサキ</t>
    </rPh>
    <phoneticPr fontId="2"/>
  </si>
  <si>
    <t>下記を選択
・TCP
・UDP
・Any
例　TCP</t>
    <rPh sb="0" eb="2">
      <t>カキ</t>
    </rPh>
    <rPh sb="3" eb="5">
      <t>センタク</t>
    </rPh>
    <rPh sb="22" eb="23">
      <t>レイ</t>
    </rPh>
    <phoneticPr fontId="2"/>
  </si>
  <si>
    <t>下記を選択
・許可
・禁止
例　禁止</t>
    <rPh sb="0" eb="2">
      <t>カキ</t>
    </rPh>
    <rPh sb="3" eb="5">
      <t>センタク</t>
    </rPh>
    <rPh sb="7" eb="9">
      <t>キョカ</t>
    </rPh>
    <rPh sb="11" eb="13">
      <t>キンシ</t>
    </rPh>
    <rPh sb="16" eb="17">
      <t>レイ</t>
    </rPh>
    <rPh sb="18" eb="20">
      <t>キンシ</t>
    </rPh>
    <phoneticPr fontId="2"/>
  </si>
  <si>
    <t>数字が低い順番にファイアウォールが適用される
例　１</t>
    <rPh sb="26" eb="27">
      <t>レイ</t>
    </rPh>
    <phoneticPr fontId="2"/>
  </si>
  <si>
    <t>宛先のIPv4ネットワークアドレス
　ネットワークアドレス/サブネットマスク
例　192.168.0.0/24</t>
    <rPh sb="42" eb="43">
      <t>レイ</t>
    </rPh>
    <phoneticPr fontId="2"/>
  </si>
  <si>
    <t>ポート番号
例　80</t>
    <rPh sb="3" eb="5">
      <t>バンゴウ</t>
    </rPh>
    <rPh sb="10" eb="11">
      <t>レイ</t>
    </rPh>
    <phoneticPr fontId="2"/>
  </si>
  <si>
    <t>通信速度制限（IP指定）</t>
    <rPh sb="0" eb="2">
      <t>ツウシン</t>
    </rPh>
    <rPh sb="2" eb="4">
      <t>ソクド</t>
    </rPh>
    <rPh sb="4" eb="6">
      <t>セイゲン</t>
    </rPh>
    <rPh sb="9" eb="11">
      <t>シテイ</t>
    </rPh>
    <phoneticPr fontId="2"/>
  </si>
  <si>
    <t>通信速度（Mbps)</t>
    <rPh sb="0" eb="2">
      <t>ツウシン</t>
    </rPh>
    <rPh sb="2" eb="4">
      <t>ソクド</t>
    </rPh>
    <phoneticPr fontId="2"/>
  </si>
  <si>
    <t>記入した値に通信速度を制限。
１Mbpsに制限する場合の例　１</t>
    <rPh sb="24" eb="26">
      <t>セイゲン</t>
    </rPh>
    <rPh sb="28" eb="30">
      <t>バアイ</t>
    </rPh>
    <rPh sb="31" eb="32">
      <t>レイ</t>
    </rPh>
    <phoneticPr fontId="2"/>
  </si>
  <si>
    <t>アプリケーション</t>
  </si>
  <si>
    <t>停止対象</t>
  </si>
  <si>
    <t>例　Gmail</t>
  </si>
  <si>
    <t>Blogging</t>
  </si>
  <si>
    <t>All Blogging</t>
  </si>
  <si>
    <t>Blogger</t>
  </si>
  <si>
    <t>WordPress</t>
  </si>
  <si>
    <t>Email</t>
  </si>
  <si>
    <t>All Email（以下全て）</t>
  </si>
  <si>
    <t>Gmail</t>
  </si>
  <si>
    <t>Host-based email (POP3/IMAP/SMTP)</t>
  </si>
  <si>
    <t>Hotmail</t>
  </si>
  <si>
    <t>Rackspace Hosted Exchange</t>
  </si>
  <si>
    <t>Web based email</t>
  </si>
  <si>
    <t>Windows Live Hotmail and Outlook</t>
  </si>
  <si>
    <t>Yahoo Mail</t>
  </si>
  <si>
    <t>File sharing</t>
  </si>
  <si>
    <t>All File sharing（以下全て）</t>
  </si>
  <si>
    <t>Apple file sharing</t>
  </si>
  <si>
    <t>Box</t>
  </si>
  <si>
    <t>Dropbox</t>
  </si>
  <si>
    <t>PutLocker.com</t>
  </si>
  <si>
    <t>Windows file sharing</t>
  </si>
  <si>
    <t>Gaming</t>
  </si>
  <si>
    <t>All Gaming（以下全て）</t>
  </si>
  <si>
    <t>Battle.net</t>
  </si>
  <si>
    <t>Big Fish Games</t>
  </si>
  <si>
    <t>GameSpot</t>
  </si>
  <si>
    <t>IGN</t>
  </si>
  <si>
    <t>Miniclip</t>
  </si>
  <si>
    <t>PlayStation</t>
  </si>
  <si>
    <t>pogo.com</t>
  </si>
  <si>
    <t>Steam</t>
  </si>
  <si>
    <t>World of Warcraft</t>
  </si>
  <si>
    <t>Xbox LIVE</t>
  </si>
  <si>
    <t>Zynga</t>
  </si>
  <si>
    <t>News</t>
  </si>
  <si>
    <t>All News（以下全て）</t>
  </si>
  <si>
    <t>CNN</t>
  </si>
  <si>
    <t>Fox News</t>
  </si>
  <si>
    <t>Gizmodo</t>
  </si>
  <si>
    <t>MSN</t>
  </si>
  <si>
    <t>New York Times</t>
  </si>
  <si>
    <t>sina.com.cn</t>
  </si>
  <si>
    <t>TechCrunch</t>
  </si>
  <si>
    <t>turner.com</t>
  </si>
  <si>
    <t>Backblaze</t>
  </si>
  <si>
    <t>Carbonite</t>
  </si>
  <si>
    <t>IBackup</t>
  </si>
  <si>
    <t>BitTorrent</t>
  </si>
  <si>
    <t>DC++</t>
  </si>
  <si>
    <t>eDonkey</t>
  </si>
  <si>
    <t>Encrypted P2P</t>
  </si>
  <si>
    <t>Gnutella</t>
  </si>
  <si>
    <t>Kazaa</t>
  </si>
  <si>
    <t>Social web &amp; photo sharing</t>
  </si>
  <si>
    <t>All Social web &amp; photo sharing（以下全て）</t>
  </si>
  <si>
    <t>Facebook</t>
  </si>
  <si>
    <t>Flickr</t>
  </si>
  <si>
    <t>ImageShack</t>
  </si>
  <si>
    <t>img.ly</t>
  </si>
  <si>
    <t>imgur.com</t>
  </si>
  <si>
    <t>Instagram</t>
  </si>
  <si>
    <t>MySpace</t>
  </si>
  <si>
    <t>photobucket.com</t>
  </si>
  <si>
    <t>Picasa</t>
  </si>
  <si>
    <t>Pinterest</t>
  </si>
  <si>
    <t>smugmug</t>
  </si>
  <si>
    <t>twitpic</t>
  </si>
  <si>
    <t>Twitter</t>
  </si>
  <si>
    <t>Yelp</t>
  </si>
  <si>
    <t>yfrog</t>
  </si>
  <si>
    <t>Software &amp; anti-virus updates</t>
  </si>
  <si>
    <t>All Software &amp; anti-virus updates（以下全て）</t>
  </si>
  <si>
    <t>Antivirus updates</t>
  </si>
  <si>
    <t>Software updates</t>
  </si>
  <si>
    <t>Sports</t>
  </si>
  <si>
    <t>All Sports（以下全て）</t>
  </si>
  <si>
    <t>CBS Sports</t>
  </si>
  <si>
    <t>ESPN</t>
  </si>
  <si>
    <t>foxsports.com</t>
  </si>
  <si>
    <t>mlb.com</t>
  </si>
  <si>
    <t>Video &amp; music</t>
  </si>
  <si>
    <t>All Video &amp; music（以下全て）</t>
  </si>
  <si>
    <t>Amazon Instant Video</t>
  </si>
  <si>
    <t>blip.tv</t>
  </si>
  <si>
    <t>Dailymotion</t>
  </si>
  <si>
    <t>grooveshark.com</t>
  </si>
  <si>
    <t>hulu.com</t>
  </si>
  <si>
    <t>iTunes</t>
  </si>
  <si>
    <t>last.fm</t>
  </si>
  <si>
    <t>megavideo.com</t>
  </si>
  <si>
    <t>Miscellaneous audio</t>
  </si>
  <si>
    <t>Miscellaneous video</t>
  </si>
  <si>
    <t>Netflix</t>
  </si>
  <si>
    <t>Pandora</t>
  </si>
  <si>
    <t>rdio.com</t>
  </si>
  <si>
    <t>Rhapsody</t>
  </si>
  <si>
    <t>soundcloud.com</t>
  </si>
  <si>
    <t>Spotify</t>
  </si>
  <si>
    <t>ustream.tv</t>
  </si>
  <si>
    <t>Vimeo</t>
  </si>
  <si>
    <t>Xfinity TV</t>
  </si>
  <si>
    <t>YouTube</t>
  </si>
  <si>
    <t>VoIP &amp; video conferencing</t>
  </si>
  <si>
    <t>All VoIP &amp; video conferencing（以下全て）</t>
  </si>
  <si>
    <t>Dropcam</t>
  </si>
  <si>
    <t>SCCP (Skinny Call Control Protocol)</t>
  </si>
  <si>
    <t>SIP (Voice)</t>
  </si>
  <si>
    <t>Skype</t>
  </si>
  <si>
    <t>Vocera</t>
  </si>
  <si>
    <t>WebEx</t>
  </si>
  <si>
    <t>Web file sharing</t>
  </si>
  <si>
    <t>4shared.com</t>
  </si>
  <si>
    <t>download.com</t>
  </si>
  <si>
    <t>Easynews</t>
  </si>
  <si>
    <t>easyshare.com</t>
  </si>
  <si>
    <t>filefactory.com</t>
  </si>
  <si>
    <t>filefront.com</t>
  </si>
  <si>
    <t>filer.com</t>
  </si>
  <si>
    <t>filestube.com</t>
  </si>
  <si>
    <t>gigeshare.com</t>
  </si>
  <si>
    <t>hotfile.com</t>
  </si>
  <si>
    <t>massmirror.com</t>
  </si>
  <si>
    <t>mediafire.com</t>
  </si>
  <si>
    <t>megashare.com</t>
  </si>
  <si>
    <t>megaupload.com</t>
  </si>
  <si>
    <t>RapidShare</t>
  </si>
  <si>
    <t>rapidshare.com</t>
  </si>
  <si>
    <t>thepiratebay.org</t>
  </si>
  <si>
    <t>torrentz.com</t>
  </si>
  <si>
    <t>ultrashare.de</t>
  </si>
  <si>
    <t>upload.com</t>
  </si>
  <si>
    <t>zshare.net</t>
  </si>
  <si>
    <t>MACアドレス情報</t>
    <rPh sb="7" eb="9">
      <t>ジョウホウ</t>
    </rPh>
    <phoneticPr fontId="2"/>
  </si>
  <si>
    <r>
      <t>利用者の認証　</t>
    </r>
    <r>
      <rPr>
        <sz val="11"/>
        <rFont val="HGP創英角ｺﾞｼｯｸUB"/>
        <family val="3"/>
        <charset val="128"/>
      </rPr>
      <t>※１</t>
    </r>
    <rPh sb="0" eb="3">
      <t>リヨウシャ</t>
    </rPh>
    <rPh sb="4" eb="6">
      <t>ニンショウ</t>
    </rPh>
    <phoneticPr fontId="2"/>
  </si>
  <si>
    <t>停止対象のアプリケーションに「○」を記入してください。</t>
    <rPh sb="0" eb="2">
      <t>テイシ</t>
    </rPh>
    <rPh sb="2" eb="4">
      <t>タイショウ</t>
    </rPh>
    <rPh sb="18" eb="20">
      <t>キニュウ</t>
    </rPh>
    <phoneticPr fontId="2"/>
  </si>
  <si>
    <t xml:space="preserve">通信速度制限対象のアプリケーションに、制限速度（Mbps）を記入してください。（通信速度を1Mに制限する際の例：１）
</t>
    <rPh sb="0" eb="2">
      <t>ツウシン</t>
    </rPh>
    <rPh sb="2" eb="4">
      <t>ソクド</t>
    </rPh>
    <rPh sb="4" eb="6">
      <t>セイゲン</t>
    </rPh>
    <rPh sb="6" eb="8">
      <t>タイショウ</t>
    </rPh>
    <rPh sb="19" eb="21">
      <t>セイゲン</t>
    </rPh>
    <rPh sb="21" eb="23">
      <t>ソクド</t>
    </rPh>
    <rPh sb="30" eb="32">
      <t>キニュウ</t>
    </rPh>
    <rPh sb="40" eb="42">
      <t>ツウシン</t>
    </rPh>
    <rPh sb="42" eb="44">
      <t>ソクド</t>
    </rPh>
    <rPh sb="48" eb="50">
      <t>セイゲン</t>
    </rPh>
    <rPh sb="52" eb="53">
      <t>サイ</t>
    </rPh>
    <rPh sb="54" eb="55">
      <t>レイ</t>
    </rPh>
    <phoneticPr fontId="2"/>
  </si>
  <si>
    <t>■</t>
  </si>
  <si>
    <t>9：00</t>
    <phoneticPr fontId="2"/>
  </si>
  <si>
    <t>18：00</t>
    <phoneticPr fontId="2"/>
  </si>
  <si>
    <t>0：0</t>
    <phoneticPr fontId="2"/>
  </si>
  <si>
    <t>周波数帯</t>
    <rPh sb="0" eb="3">
      <t>シュウハスウ</t>
    </rPh>
    <rPh sb="3" eb="4">
      <t>タイ</t>
    </rPh>
    <phoneticPr fontId="2"/>
  </si>
  <si>
    <t>5GHzのみ</t>
  </si>
  <si>
    <t>2.4GHz+5GHzデュアルバンド</t>
    <phoneticPr fontId="2"/>
  </si>
  <si>
    <t>□</t>
    <phoneticPr fontId="3"/>
  </si>
  <si>
    <t>Facebook認証</t>
    <rPh sb="8" eb="10">
      <t>ニンショウ</t>
    </rPh>
    <phoneticPr fontId="2"/>
  </si>
  <si>
    <t>パスワード無し（OPEN：暗号化なし）※非推奨</t>
    <rPh sb="5" eb="6">
      <t>ナ</t>
    </rPh>
    <rPh sb="13" eb="16">
      <t>アンゴウカ</t>
    </rPh>
    <rPh sb="20" eb="21">
      <t>ヒ</t>
    </rPh>
    <rPh sb="21" eb="23">
      <t>スイショウ</t>
    </rPh>
    <phoneticPr fontId="2"/>
  </si>
  <si>
    <t>Facebookアカウント（</t>
    <phoneticPr fontId="2"/>
  </si>
  <si>
    <t>)</t>
  </si>
  <si>
    <t>パスワード （</t>
    <phoneticPr fontId="2"/>
  </si>
  <si>
    <t>Facebookサイト名（</t>
    <rPh sb="11" eb="12">
      <t>メイ</t>
    </rPh>
    <phoneticPr fontId="2"/>
  </si>
  <si>
    <t>詳細なＷｉ-Ｆｉ設定の説明</t>
    <phoneticPr fontId="2"/>
  </si>
  <si>
    <t>設定項目</t>
  </si>
  <si>
    <t>説明</t>
  </si>
  <si>
    <t>利用者の認証</t>
  </si>
  <si>
    <t>一般的な認証方法です。</t>
  </si>
  <si>
    <t>SSIDあたりの通信速度制限</t>
  </si>
  <si>
    <t>帯域制限有</t>
  </si>
  <si>
    <t>端末あたりの通信速度制限</t>
  </si>
  <si>
    <t>電波のON/OFF</t>
  </si>
  <si>
    <t>指定時間ＯＮ</t>
  </si>
  <si>
    <t>VLAN</t>
  </si>
  <si>
    <t>ON</t>
  </si>
  <si>
    <t>通信不可</t>
  </si>
  <si>
    <t>ＯＮ</t>
  </si>
  <si>
    <t>SSIDごとに、指定したIPアドレス向けの通信をブロックします。</t>
  </si>
  <si>
    <t>SSIDごとに、指定したアプリケーションの利用をブロックします。</t>
  </si>
  <si>
    <t>通信速度制限（ＩＰ指定）</t>
  </si>
  <si>
    <t>通信速度制限（アプリ指定）</t>
  </si>
  <si>
    <t>Webサイト表示
（Webリダイレクト）</t>
    <rPh sb="6" eb="8">
      <t>ヒョウジ</t>
    </rPh>
    <phoneticPr fontId="2"/>
  </si>
  <si>
    <t>例　abcd1234</t>
    <rPh sb="0" eb="1">
      <t>レイ</t>
    </rPh>
    <phoneticPr fontId="2"/>
  </si>
  <si>
    <t>Webサイト表示
（Webリダイレクト）</t>
    <phoneticPr fontId="2"/>
  </si>
  <si>
    <t>周波数帯</t>
    <phoneticPr fontId="2"/>
  </si>
  <si>
    <t>5GHzのみ</t>
    <phoneticPr fontId="2"/>
  </si>
  <si>
    <t>非表示</t>
    <phoneticPr fontId="2"/>
  </si>
  <si>
    <t>チャネル番号</t>
    <rPh sb="4" eb="6">
      <t>バンゴウ</t>
    </rPh>
    <phoneticPr fontId="2"/>
  </si>
  <si>
    <t>20MHz固定</t>
    <rPh sb="5" eb="7">
      <t>コテイ</t>
    </rPh>
    <phoneticPr fontId="2"/>
  </si>
  <si>
    <t>※１　利用者の認証の詳細な設定を複数同時利用する事は出来ません。</t>
    <phoneticPr fontId="2"/>
  </si>
  <si>
    <t>ON   VLAN番号</t>
    <rPh sb="9" eb="11">
      <t>バンゴウ</t>
    </rPh>
    <phoneticPr fontId="2"/>
  </si>
  <si>
    <t>無線チャネル</t>
    <rPh sb="0" eb="2">
      <t>ムセン</t>
    </rPh>
    <phoneticPr fontId="2"/>
  </si>
  <si>
    <t>自動選択</t>
    <rPh sb="0" eb="2">
      <t>ジドウ</t>
    </rPh>
    <rPh sb="2" eb="4">
      <t>センタク</t>
    </rPh>
    <phoneticPr fontId="2"/>
  </si>
  <si>
    <t>チャネル固定</t>
    <rPh sb="4" eb="6">
      <t>コテイ</t>
    </rPh>
    <phoneticPr fontId="2"/>
  </si>
  <si>
    <t>自動選択(20/40/80MHz)</t>
    <rPh sb="0" eb="2">
      <t>ジドウ</t>
    </rPh>
    <rPh sb="2" eb="4">
      <t>センタク</t>
    </rPh>
    <phoneticPr fontId="2"/>
  </si>
  <si>
    <t>無線帯域幅 (5GHz)</t>
    <rPh sb="0" eb="2">
      <t>ムセン</t>
    </rPh>
    <rPh sb="2" eb="4">
      <t>タイイキ</t>
    </rPh>
    <rPh sb="4" eb="5">
      <t>ハバ</t>
    </rPh>
    <phoneticPr fontId="2"/>
  </si>
  <si>
    <t>モバイル端末のMACアドレスによる認証です。
（オフィスのネットワークへの設定等の変更は不要です。）</t>
    <phoneticPr fontId="2"/>
  </si>
  <si>
    <t>ユーザID、パスワードによる認証です。
モバイル端末にID／パスワードの設定が必要です。</t>
    <phoneticPr fontId="2"/>
  </si>
  <si>
    <t>パスワード／暗号化共になしの為、不正利用や盗聴のリスクがあります。
ご利用になられる場合は、ご契約ISP様の利用規約をご確認ください。</t>
    <phoneticPr fontId="2"/>
  </si>
  <si>
    <t>Ｗｉ-Ｆｉネットワークの一覧にSSIDを表示しません。
SSIDを第三者に見せない事で、Ｗｉ-Ｆｉのセキュリティを高めます。
モバイル端末は、SSIDを手動設定する必要があります。</t>
    <phoneticPr fontId="2"/>
  </si>
  <si>
    <t>端末あたりの通信速度（Mbps単位）を制限します。
本機能により、一部の端末が通信を占有する事を防げます。</t>
    <phoneticPr fontId="2"/>
  </si>
  <si>
    <t>SSIDあたりの通信速度を制限します。（Mbps単位）
マルチSSIDを使っている際に、特定SSIDが通信を占有する事を防げます。</t>
    <phoneticPr fontId="2"/>
  </si>
  <si>
    <t>SSIDごとに、指定したIPアドレス向けの通信速度を制限します。
（Mbps単位/最大設定速度2000Mbps）</t>
    <phoneticPr fontId="2"/>
  </si>
  <si>
    <t>SSIDごとに、指定したアプリケーションの通信速度を制限します。
（Mbps単位/最大設定速度2000Mbps）</t>
    <phoneticPr fontId="2"/>
  </si>
  <si>
    <t>2.4GHz+5GHzデュアルバンド</t>
    <phoneticPr fontId="2"/>
  </si>
  <si>
    <t>□</t>
    <phoneticPr fontId="3"/>
  </si>
  <si>
    <t>□</t>
    <phoneticPr fontId="3"/>
  </si>
  <si>
    <t>（</t>
    <phoneticPr fontId="2"/>
  </si>
  <si>
    <t>）</t>
    <phoneticPr fontId="2"/>
  </si>
  <si>
    <t>無線チャネル (2.4GHz)</t>
    <rPh sb="0" eb="2">
      <t>ムセン</t>
    </rPh>
    <phoneticPr fontId="2"/>
  </si>
  <si>
    <t>※４</t>
    <phoneticPr fontId="2"/>
  </si>
  <si>
    <t>自動選択(W52のみ)</t>
    <rPh sb="0" eb="2">
      <t>ジドウ</t>
    </rPh>
    <rPh sb="2" eb="4">
      <t>センタク</t>
    </rPh>
    <phoneticPr fontId="2"/>
  </si>
  <si>
    <t>自動選択(W52/W53/W56)</t>
    <rPh sb="0" eb="2">
      <t>ジドウ</t>
    </rPh>
    <rPh sb="2" eb="4">
      <t>センタク</t>
    </rPh>
    <phoneticPr fontId="2"/>
  </si>
  <si>
    <t>無線帯域幅</t>
    <rPh sb="0" eb="2">
      <t>ムセン</t>
    </rPh>
    <rPh sb="2" eb="4">
      <t>タイイキ</t>
    </rPh>
    <rPh sb="4" eb="5">
      <t>ハバ</t>
    </rPh>
    <phoneticPr fontId="2"/>
  </si>
  <si>
    <t>電波出力自動調整</t>
    <rPh sb="0" eb="2">
      <t>デンパ</t>
    </rPh>
    <rPh sb="2" eb="4">
      <t>シュツリョク</t>
    </rPh>
    <rPh sb="4" eb="6">
      <t>ジドウ</t>
    </rPh>
    <rPh sb="6" eb="8">
      <t>チョウセイ</t>
    </rPh>
    <phoneticPr fontId="2"/>
  </si>
  <si>
    <t>ON</t>
    <phoneticPr fontId="2"/>
  </si>
  <si>
    <t>1つ記入 （4の倍数のチャネルのみ設定可能です）。</t>
    <rPh sb="2" eb="4">
      <t>キニュウ</t>
    </rPh>
    <rPh sb="8" eb="10">
      <t>バイスウ</t>
    </rPh>
    <rPh sb="17" eb="19">
      <t>セッテイ</t>
    </rPh>
    <rPh sb="19" eb="21">
      <t>カノウ</t>
    </rPh>
    <phoneticPr fontId="2"/>
  </si>
  <si>
    <t>自動的に他のチャネルに変更します。</t>
    <rPh sb="4" eb="5">
      <t>タ</t>
    </rPh>
    <rPh sb="11" eb="13">
      <t>ヘンコウ</t>
    </rPh>
    <phoneticPr fontId="2"/>
  </si>
  <si>
    <t>52～140を設定した場合、気象レーダー等を検出すると</t>
    <rPh sb="7" eb="9">
      <t>セッテイ</t>
    </rPh>
    <rPh sb="11" eb="13">
      <t>バアイ</t>
    </rPh>
    <rPh sb="14" eb="16">
      <t>キショウ</t>
    </rPh>
    <rPh sb="20" eb="21">
      <t>トウ</t>
    </rPh>
    <rPh sb="22" eb="24">
      <t>ケンシュツ</t>
    </rPh>
    <phoneticPr fontId="2"/>
  </si>
  <si>
    <t>SSIDの表示</t>
    <phoneticPr fontId="2"/>
  </si>
  <si>
    <t>全てのSSIDに共通の設定</t>
    <rPh sb="0" eb="1">
      <t>スベ</t>
    </rPh>
    <rPh sb="8" eb="10">
      <t>キョウツウ</t>
    </rPh>
    <rPh sb="11" eb="13">
      <t>セッテイ</t>
    </rPh>
    <phoneticPr fontId="3"/>
  </si>
  <si>
    <t>設定するSSID名</t>
    <phoneticPr fontId="3"/>
  </si>
  <si>
    <t>ＧｉｇａＲａｋｕ－ＳＳＩＤ</t>
  </si>
  <si>
    <t>プライベートIPアドレスへの通信</t>
    <rPh sb="14" eb="16">
      <t>ツウシン</t>
    </rPh>
    <phoneticPr fontId="2"/>
  </si>
  <si>
    <t>プライベートIPアドレスへの通信</t>
    <phoneticPr fontId="2"/>
  </si>
  <si>
    <t>Wi-Fiアクセスポイント装置のLAN側ポートで、VLAN（802.1q）が動作します。
指定のSSIDと指定のVLAN番号が括り付けられます。
VLANを活用している有線LANと同一ポリシーで、無線LANを使えます。</t>
    <phoneticPr fontId="2"/>
  </si>
  <si>
    <t>設定するAPのID</t>
    <rPh sb="0" eb="2">
      <t>セッテイ</t>
    </rPh>
    <phoneticPr fontId="3"/>
  </si>
  <si>
    <t>□</t>
    <phoneticPr fontId="3"/>
  </si>
  <si>
    <t>）</t>
    <phoneticPr fontId="2"/>
  </si>
  <si>
    <t>【別紙１】を記入</t>
    <rPh sb="1" eb="3">
      <t>ベッシ</t>
    </rPh>
    <rPh sb="6" eb="8">
      <t>キニュウ</t>
    </rPh>
    <phoneticPr fontId="2"/>
  </si>
  <si>
    <t>【別紙２】を記入</t>
    <rPh sb="1" eb="3">
      <t>ベッシ</t>
    </rPh>
    <rPh sb="6" eb="8">
      <t>キニュウ</t>
    </rPh>
    <phoneticPr fontId="2"/>
  </si>
  <si>
    <t>【別紙３】を記入</t>
    <phoneticPr fontId="2"/>
  </si>
  <si>
    <t>【別紙４】を記入</t>
    <phoneticPr fontId="2"/>
  </si>
  <si>
    <t>【別紙２】を記入</t>
    <phoneticPr fontId="2"/>
  </si>
  <si>
    <t>（</t>
    <phoneticPr fontId="2"/>
  </si>
  <si>
    <t>※２</t>
    <phoneticPr fontId="2"/>
  </si>
  <si>
    <t>※３</t>
    <phoneticPr fontId="2"/>
  </si>
  <si>
    <t>※１　無線チャネル(5GHz)の詳細な設定を複数同時利用する事は出来ません。</t>
    <rPh sb="3" eb="5">
      <t>ムセン</t>
    </rPh>
    <phoneticPr fontId="2"/>
  </si>
  <si>
    <t>※２　固定する無線チャネル番号を1～11の中から1つ記入。</t>
    <rPh sb="3" eb="5">
      <t>コテイ</t>
    </rPh>
    <rPh sb="7" eb="9">
      <t>ムセン</t>
    </rPh>
    <rPh sb="13" eb="15">
      <t>バンゴウ</t>
    </rPh>
    <rPh sb="21" eb="22">
      <t>ナカ</t>
    </rPh>
    <rPh sb="26" eb="28">
      <t>キニュウ</t>
    </rPh>
    <phoneticPr fontId="2"/>
  </si>
  <si>
    <t>※３　固定する無線チャネル番号を36～64、100～140の中から</t>
    <rPh sb="3" eb="5">
      <t>コテイ</t>
    </rPh>
    <rPh sb="7" eb="9">
      <t>ムセン</t>
    </rPh>
    <rPh sb="13" eb="15">
      <t>バンゴウ</t>
    </rPh>
    <rPh sb="30" eb="31">
      <t>ナカ</t>
    </rPh>
    <phoneticPr fontId="2"/>
  </si>
  <si>
    <r>
      <t xml:space="preserve"> Wi-Fiアクセスポイント装置（以下AP）毎に異なる設定を希望するお客さまは、以下を行ってください。
　①弊社からAP到着後に、APのID毎に本申込書を記入し、弊社に提出してください。
　　 弊社に提出してから、１週間程度で設定が有効になります。
　　　&lt;APのID&gt;　</t>
    </r>
    <r>
      <rPr>
        <sz val="12"/>
        <rFont val="HGP創英角ｺﾞｼｯｸUB"/>
        <family val="3"/>
        <charset val="128"/>
      </rPr>
      <t>装置裏面の</t>
    </r>
    <r>
      <rPr>
        <u/>
        <sz val="12"/>
        <rFont val="HGP創英角ｺﾞｼｯｸUB"/>
        <family val="3"/>
        <charset val="128"/>
      </rPr>
      <t>シリアル番号（SN）</t>
    </r>
    <r>
      <rPr>
        <sz val="12"/>
        <rFont val="HGP創英角ｺﾞｼｯｸUB"/>
        <family val="3"/>
        <charset val="128"/>
      </rPr>
      <t>が、APのIDとなります。
　②弊社への問合せの際には、問合せ対象のAPのIDを伝えてください。</t>
    </r>
    <rPh sb="110" eb="112">
      <t>テイド</t>
    </rPh>
    <rPh sb="113" eb="115">
      <t>セッテイ</t>
    </rPh>
    <rPh sb="116" eb="118">
      <t>ユウコウ</t>
    </rPh>
    <phoneticPr fontId="3"/>
  </si>
  <si>
    <t>お申込日</t>
    <rPh sb="1" eb="3">
      <t>モウシコミ</t>
    </rPh>
    <rPh sb="3" eb="4">
      <t>ビ</t>
    </rPh>
    <phoneticPr fontId="2"/>
  </si>
  <si>
    <t>西暦</t>
    <rPh sb="0" eb="2">
      <t>セイレキ</t>
    </rPh>
    <phoneticPr fontId="2"/>
  </si>
  <si>
    <t>年</t>
    <rPh sb="0" eb="1">
      <t>ネン</t>
    </rPh>
    <phoneticPr fontId="2"/>
  </si>
  <si>
    <t>月</t>
    <rPh sb="0" eb="1">
      <t>ツキ</t>
    </rPh>
    <phoneticPr fontId="2"/>
  </si>
  <si>
    <t>ご契約者名
（法人名）</t>
    <rPh sb="1" eb="4">
      <t>ケイヤクシャ</t>
    </rPh>
    <rPh sb="4" eb="5">
      <t>メイ</t>
    </rPh>
    <rPh sb="7" eb="9">
      <t>ホウジン</t>
    </rPh>
    <rPh sb="9" eb="10">
      <t>メイ</t>
    </rPh>
    <phoneticPr fontId="2"/>
  </si>
  <si>
    <t>フリガナ</t>
    <phoneticPr fontId="2"/>
  </si>
  <si>
    <t>ご契約ID</t>
    <rPh sb="1" eb="3">
      <t>ケイヤク</t>
    </rPh>
    <phoneticPr fontId="2"/>
  </si>
  <si>
    <t>2015</t>
    <phoneticPr fontId="2"/>
  </si>
  <si>
    <t>12</t>
    <phoneticPr fontId="2"/>
  </si>
  <si>
    <t>１</t>
    <phoneticPr fontId="2"/>
  </si>
  <si>
    <t>ギガラクショウジカブシキカイシャ</t>
    <phoneticPr fontId="2"/>
  </si>
  <si>
    <t xml:space="preserve">  ギガらく商事株式会社</t>
    <phoneticPr fontId="2"/>
  </si>
  <si>
    <t xml:space="preserve">  CAF1234567890</t>
    <phoneticPr fontId="2"/>
  </si>
  <si>
    <t>□</t>
    <phoneticPr fontId="2"/>
  </si>
  <si>
    <t>帯域制限</t>
  </si>
  <si>
    <t>（</t>
    <phoneticPr fontId="2"/>
  </si>
  <si>
    <t>ON （URLを記入）</t>
    <rPh sb="8" eb="10">
      <t>キニュウ</t>
    </rPh>
    <phoneticPr fontId="2"/>
  </si>
  <si>
    <t>自動</t>
    <rPh sb="0" eb="2">
      <t>ジドウ</t>
    </rPh>
    <phoneticPr fontId="2"/>
  </si>
  <si>
    <t>□</t>
    <phoneticPr fontId="2"/>
  </si>
  <si>
    <t>表示　【標準設定】</t>
    <rPh sb="0" eb="2">
      <t>ヒョウジ</t>
    </rPh>
    <phoneticPr fontId="2"/>
  </si>
  <si>
    <t>制限無　【標準設定】</t>
    <rPh sb="0" eb="3">
      <t>セイゲンナ</t>
    </rPh>
    <phoneticPr fontId="2"/>
  </si>
  <si>
    <t>常時ON　【標準設定】</t>
    <rPh sb="0" eb="2">
      <t>ジョウジ</t>
    </rPh>
    <phoneticPr fontId="2"/>
  </si>
  <si>
    <t>OFF　【標準設定】</t>
    <phoneticPr fontId="2"/>
  </si>
  <si>
    <t>2.4GHz+5GHzデュアルバンド　【標準設定】</t>
    <phoneticPr fontId="2"/>
  </si>
  <si>
    <t>通信可　【標準設定】</t>
    <rPh sb="0" eb="2">
      <t>ツウシン</t>
    </rPh>
    <rPh sb="2" eb="3">
      <t>カ</t>
    </rPh>
    <phoneticPr fontId="2"/>
  </si>
  <si>
    <t>OFF　【標準設定】</t>
    <phoneticPr fontId="2"/>
  </si>
  <si>
    <t>制限無　【標準設定】</t>
    <rPh sb="0" eb="2">
      <t>セイゲン</t>
    </rPh>
    <rPh sb="2" eb="3">
      <t>ナ</t>
    </rPh>
    <rPh sb="5" eb="7">
      <t>ヒョウジュン</t>
    </rPh>
    <rPh sb="7" eb="9">
      <t>セッテイ</t>
    </rPh>
    <phoneticPr fontId="2"/>
  </si>
  <si>
    <t>自動選択(W52/W53/W56)　【標準設定】</t>
    <phoneticPr fontId="2"/>
  </si>
  <si>
    <t>自動選択　【標準設定】</t>
    <rPh sb="0" eb="4">
      <t>ジドウセンタク</t>
    </rPh>
    <phoneticPr fontId="2"/>
  </si>
  <si>
    <t>自動選択　【標準設定】</t>
    <phoneticPr fontId="2"/>
  </si>
  <si>
    <t>http://www.example.com</t>
    <phoneticPr fontId="25"/>
  </si>
  <si>
    <t>フリガナ</t>
    <phoneticPr fontId="2"/>
  </si>
  <si>
    <t>設置場所住所</t>
    <rPh sb="0" eb="2">
      <t>セッチ</t>
    </rPh>
    <rPh sb="2" eb="4">
      <t>バショ</t>
    </rPh>
    <rPh sb="4" eb="6">
      <t>ジュウショ</t>
    </rPh>
    <phoneticPr fontId="2"/>
  </si>
  <si>
    <t>都・道・府・県</t>
    <rPh sb="0" eb="1">
      <t>ト</t>
    </rPh>
    <rPh sb="2" eb="3">
      <t>ドウ</t>
    </rPh>
    <rPh sb="4" eb="5">
      <t>フ</t>
    </rPh>
    <rPh sb="6" eb="7">
      <t>ケン</t>
    </rPh>
    <phoneticPr fontId="2"/>
  </si>
  <si>
    <t>市・区・郡</t>
    <rPh sb="0" eb="1">
      <t>シ</t>
    </rPh>
    <rPh sb="2" eb="3">
      <t>ク</t>
    </rPh>
    <rPh sb="4" eb="5">
      <t>グン</t>
    </rPh>
    <phoneticPr fontId="2"/>
  </si>
  <si>
    <t>SSID名を変更</t>
    <rPh sb="4" eb="5">
      <t>メイ</t>
    </rPh>
    <rPh sb="6" eb="8">
      <t>ヘンコウ</t>
    </rPh>
    <phoneticPr fontId="2"/>
  </si>
  <si>
    <t>SSIDを追加用</t>
    <rPh sb="5" eb="7">
      <t>ツイカ</t>
    </rPh>
    <rPh sb="7" eb="8">
      <t>ヨウ</t>
    </rPh>
    <phoneticPr fontId="2"/>
  </si>
  <si>
    <t>SSIDの用途</t>
    <rPh sb="5" eb="7">
      <t>ヨウト</t>
    </rPh>
    <phoneticPr fontId="2"/>
  </si>
  <si>
    <t>来訪者向けＷｉ-Ｆｉインターネットとして活用　※１</t>
    <phoneticPr fontId="2"/>
  </si>
  <si>
    <t>SSIDを削除用</t>
    <rPh sb="5" eb="7">
      <t>サクジョ</t>
    </rPh>
    <rPh sb="7" eb="8">
      <t>ヨウ</t>
    </rPh>
    <phoneticPr fontId="2"/>
  </si>
  <si>
    <t>SSIDのパスワードを変更用</t>
    <rPh sb="11" eb="13">
      <t>ヘンコウ</t>
    </rPh>
    <rPh sb="13" eb="14">
      <t>ヨウ</t>
    </rPh>
    <phoneticPr fontId="2"/>
  </si>
  <si>
    <t>連絡先の変更</t>
    <rPh sb="0" eb="2">
      <t>レンラク</t>
    </rPh>
    <rPh sb="2" eb="3">
      <t>サキ</t>
    </rPh>
    <rPh sb="4" eb="6">
      <t>ヘンコウ</t>
    </rPh>
    <phoneticPr fontId="2"/>
  </si>
  <si>
    <t>変更後の
弊社からの連絡先</t>
    <rPh sb="0" eb="2">
      <t>ヘンコウ</t>
    </rPh>
    <rPh sb="2" eb="3">
      <t>ゴ</t>
    </rPh>
    <rPh sb="5" eb="7">
      <t>ヘイシャ</t>
    </rPh>
    <rPh sb="10" eb="13">
      <t>レンラクサキ</t>
    </rPh>
    <phoneticPr fontId="2"/>
  </si>
  <si>
    <t>部署名</t>
    <rPh sb="0" eb="2">
      <t>ブショ</t>
    </rPh>
    <rPh sb="2" eb="3">
      <t>メイ</t>
    </rPh>
    <phoneticPr fontId="2"/>
  </si>
  <si>
    <t>氏名</t>
    <rPh sb="0" eb="2">
      <t>シメイ</t>
    </rPh>
    <phoneticPr fontId="2"/>
  </si>
  <si>
    <t>日中の連絡先
電話番号</t>
    <rPh sb="0" eb="2">
      <t>ニッチュウ</t>
    </rPh>
    <rPh sb="3" eb="5">
      <t>レンラク</t>
    </rPh>
    <rPh sb="5" eb="6">
      <t>サキ</t>
    </rPh>
    <rPh sb="7" eb="9">
      <t>デンワ</t>
    </rPh>
    <rPh sb="9" eb="11">
      <t>バンゴウ</t>
    </rPh>
    <phoneticPr fontId="2"/>
  </si>
  <si>
    <t>－</t>
    <phoneticPr fontId="2"/>
  </si>
  <si>
    <t>弊社からサポート情報を送付する
メールアドレス</t>
    <phoneticPr fontId="2"/>
  </si>
  <si>
    <t>※ Wi-Fiアクセスポイント装置毎に異なるSSID設定を希望するお客さまは、【別紙１】ＡＰ毎のＳＳＩＤ設定にご記入ください。</t>
    <rPh sb="40" eb="42">
      <t>ベッシ</t>
    </rPh>
    <rPh sb="46" eb="47">
      <t>ゴト</t>
    </rPh>
    <rPh sb="52" eb="54">
      <t>セッテイ</t>
    </rPh>
    <rPh sb="56" eb="58">
      <t>キニュウ</t>
    </rPh>
    <phoneticPr fontId="2"/>
  </si>
  <si>
    <t>設定するAPのID</t>
    <rPh sb="0" eb="2">
      <t>セッテイ</t>
    </rPh>
    <phoneticPr fontId="2"/>
  </si>
  <si>
    <t>来訪者向けＷｉ-Ｆｉインターネットとして活用　※１</t>
    <phoneticPr fontId="2"/>
  </si>
  <si>
    <t>※１　来訪者向けインターネットとして、ＳＳＩＤを使われる方は、チェック願います。</t>
    <phoneticPr fontId="2"/>
  </si>
  <si>
    <t>　  　 来訪者向けインターネットは、社内システムへのアクセスを遮断したＷｉ-Ｆｉインターネットを提供します。（プライベートIPアドレスへの通信をブロックします。）</t>
    <phoneticPr fontId="2"/>
  </si>
  <si>
    <t>フリガナ</t>
    <phoneticPr fontId="2"/>
  </si>
  <si>
    <t>（</t>
    <phoneticPr fontId="2"/>
  </si>
  <si>
    <t>）</t>
    <phoneticPr fontId="2"/>
  </si>
  <si>
    <t>－</t>
    <phoneticPr fontId="2"/>
  </si>
  <si>
    <t>弊社からサポート情報を送付する
メールアドレス</t>
    <phoneticPr fontId="2"/>
  </si>
  <si>
    <t>＠</t>
    <phoneticPr fontId="2"/>
  </si>
  <si>
    <r>
      <t>J</t>
    </r>
    <r>
      <rPr>
        <sz val="9"/>
        <color indexed="8"/>
        <rFont val="HGP創英角ｺﾞｼｯｸUB"/>
        <family val="3"/>
        <charset val="128"/>
      </rPr>
      <t>apan Wi-Fi連携</t>
    </r>
    <rPh sb="11" eb="13">
      <t>レンケイ</t>
    </rPh>
    <phoneticPr fontId="2"/>
  </si>
  <si>
    <r>
      <t>O</t>
    </r>
    <r>
      <rPr>
        <sz val="9"/>
        <color indexed="8"/>
        <rFont val="HGP創英角ｺﾞｼｯｸUB"/>
        <family val="3"/>
        <charset val="128"/>
      </rPr>
      <t>N</t>
    </r>
    <phoneticPr fontId="2"/>
  </si>
  <si>
    <t>NTTBP社の「Japan Connected-free Wi-Fi」アプリで接続可能なSSIDを設定します。
SSIDは固定で、「.Free Wi-Fi for Application」となります。</t>
    <rPh sb="5" eb="6">
      <t>シャ</t>
    </rPh>
    <rPh sb="39" eb="41">
      <t>セツゾク</t>
    </rPh>
    <rPh sb="41" eb="43">
      <t>カノウ</t>
    </rPh>
    <rPh sb="49" eb="51">
      <t>セッテイ</t>
    </rPh>
    <rPh sb="61" eb="63">
      <t>コテイ</t>
    </rPh>
    <phoneticPr fontId="2"/>
  </si>
  <si>
    <t>※設定できない場合は再度共有いただく場合があります</t>
    <rPh sb="1" eb="3">
      <t>セッテイ</t>
    </rPh>
    <rPh sb="7" eb="9">
      <t>バアイ</t>
    </rPh>
    <rPh sb="10" eb="12">
      <t>サイド</t>
    </rPh>
    <rPh sb="12" eb="14">
      <t>キョウユウ</t>
    </rPh>
    <rPh sb="18" eb="20">
      <t>バアイ</t>
    </rPh>
    <phoneticPr fontId="25"/>
  </si>
  <si>
    <t>契約ID</t>
    <rPh sb="0" eb="2">
      <t>ケイヤク</t>
    </rPh>
    <phoneticPr fontId="2"/>
  </si>
  <si>
    <t>標準設定</t>
  </si>
  <si>
    <t>設定変更</t>
    <rPh sb="0" eb="2">
      <t>セッテイ</t>
    </rPh>
    <rPh sb="2" eb="4">
      <t>ヘンコウ</t>
    </rPh>
    <phoneticPr fontId="2"/>
  </si>
  <si>
    <t>ダッシュボードのNW名</t>
    <rPh sb="10" eb="11">
      <t>メイ</t>
    </rPh>
    <phoneticPr fontId="2"/>
  </si>
  <si>
    <t>契約ID(NW名)</t>
    <rPh sb="0" eb="2">
      <t>ケイヤク</t>
    </rPh>
    <rPh sb="7" eb="8">
      <t>メイ</t>
    </rPh>
    <phoneticPr fontId="2"/>
  </si>
  <si>
    <t>変更したい名前</t>
    <rPh sb="0" eb="2">
      <t>ヘンコウ</t>
    </rPh>
    <rPh sb="5" eb="7">
      <t>ナマエ</t>
    </rPh>
    <phoneticPr fontId="2"/>
  </si>
  <si>
    <t>AP名</t>
    <rPh sb="2" eb="3">
      <t>メイ</t>
    </rPh>
    <phoneticPr fontId="2"/>
  </si>
  <si>
    <t>AP-ID</t>
    <phoneticPr fontId="2"/>
  </si>
  <si>
    <t>その他の設定</t>
    <rPh sb="2" eb="3">
      <t>タ</t>
    </rPh>
    <rPh sb="4" eb="6">
      <t>セッテイ</t>
    </rPh>
    <phoneticPr fontId="2"/>
  </si>
  <si>
    <t>契約IDがCAF1234567890の場合
CAF1234567890-001</t>
    <rPh sb="0" eb="2">
      <t>ケイヤク</t>
    </rPh>
    <rPh sb="19" eb="21">
      <t>バアイ</t>
    </rPh>
    <phoneticPr fontId="2"/>
  </si>
  <si>
    <t>--CAF○○○○○○○○○○</t>
    <phoneticPr fontId="2"/>
  </si>
  <si>
    <t>※６　左側が自由記述欄。--CAF・・・後ろに入れさせていただきます</t>
    <rPh sb="3" eb="5">
      <t>ヒダリガワ</t>
    </rPh>
    <rPh sb="6" eb="8">
      <t>ジユウ</t>
    </rPh>
    <rPh sb="8" eb="10">
      <t>キジュツ</t>
    </rPh>
    <rPh sb="10" eb="11">
      <t>ラン</t>
    </rPh>
    <rPh sb="20" eb="21">
      <t>ウシ</t>
    </rPh>
    <rPh sb="23" eb="24">
      <t>イ</t>
    </rPh>
    <phoneticPr fontId="2"/>
  </si>
  <si>
    <t xml:space="preserve">          例：　Osaka--CAF123456789　※入力可能文字：半角英数及び記号（. @ # _ -）</t>
    <rPh sb="34" eb="36">
      <t>ニュウリョク</t>
    </rPh>
    <rPh sb="36" eb="38">
      <t>カノウ</t>
    </rPh>
    <rPh sb="38" eb="40">
      <t>モジ</t>
    </rPh>
    <rPh sb="41" eb="43">
      <t>ハンカク</t>
    </rPh>
    <rPh sb="43" eb="45">
      <t>エイスウ</t>
    </rPh>
    <rPh sb="45" eb="46">
      <t>オヨ</t>
    </rPh>
    <rPh sb="47" eb="49">
      <t>キゴウ</t>
    </rPh>
    <phoneticPr fontId="29"/>
  </si>
  <si>
    <t>--CAF○○○○○○○○○○</t>
    <phoneticPr fontId="29"/>
  </si>
  <si>
    <t>APID</t>
    <phoneticPr fontId="2"/>
  </si>
  <si>
    <t>001-001</t>
    <phoneticPr fontId="2"/>
  </si>
  <si>
    <t>※７　自由記述　※入力可能文字：半角英数及び記号（. @ # _ -）</t>
    <rPh sb="3" eb="5">
      <t>ジユウ</t>
    </rPh>
    <rPh sb="5" eb="7">
      <t>キジュツ</t>
    </rPh>
    <phoneticPr fontId="2"/>
  </si>
  <si>
    <t>--CAF○○○○○○○○○○</t>
    <phoneticPr fontId="29"/>
  </si>
  <si>
    <t>APID</t>
    <phoneticPr fontId="2"/>
  </si>
  <si>
    <t>001-001</t>
    <phoneticPr fontId="2"/>
  </si>
  <si>
    <t>Osaka</t>
    <phoneticPr fontId="2"/>
  </si>
  <si>
    <t>--CAF○○○○○○○○○○</t>
    <phoneticPr fontId="29"/>
  </si>
  <si>
    <t>APID</t>
    <phoneticPr fontId="2"/>
  </si>
  <si>
    <t>001-001</t>
    <phoneticPr fontId="2"/>
  </si>
  <si>
    <t>2F-AP1</t>
    <phoneticPr fontId="2"/>
  </si>
  <si>
    <t>設定するSSID名</t>
    <phoneticPr fontId="2"/>
  </si>
  <si>
    <t>MACアドレス認証端末の追加・削除</t>
    <rPh sb="7" eb="9">
      <t>ニンショウ</t>
    </rPh>
    <rPh sb="9" eb="11">
      <t>タンマツ</t>
    </rPh>
    <rPh sb="12" eb="14">
      <t>ツイカ</t>
    </rPh>
    <rPh sb="15" eb="17">
      <t>サクジョ</t>
    </rPh>
    <phoneticPr fontId="2"/>
  </si>
  <si>
    <t>ID/パスワードによるユーザ認証端末の追加・削除</t>
    <rPh sb="14" eb="16">
      <t>ニンショウ</t>
    </rPh>
    <rPh sb="16" eb="18">
      <t>タンマツ</t>
    </rPh>
    <rPh sb="19" eb="21">
      <t>ツイカ</t>
    </rPh>
    <rPh sb="22" eb="24">
      <t>サクジョ</t>
    </rPh>
    <phoneticPr fontId="2"/>
  </si>
  <si>
    <t>追加/削除</t>
    <rPh sb="0" eb="2">
      <t>ツイカ</t>
    </rPh>
    <rPh sb="3" eb="5">
      <t>サクジョ</t>
    </rPh>
    <phoneticPr fontId="2"/>
  </si>
  <si>
    <t>ID（メールアドレス）</t>
    <phoneticPr fontId="2"/>
  </si>
  <si>
    <t>パスワード※</t>
    <phoneticPr fontId="2"/>
  </si>
  <si>
    <t xml:space="preserve">例　０１：２３：４５：６７：８９：ａｂ </t>
    <phoneticPr fontId="2"/>
  </si>
  <si>
    <t>追加</t>
  </si>
  <si>
    <t>例　ntt@east.ntt.co.jp</t>
    <phoneticPr fontId="2"/>
  </si>
  <si>
    <t>削除</t>
  </si>
  <si>
    <t>選択してください</t>
  </si>
  <si>
    <t>　</t>
    <phoneticPr fontId="2"/>
  </si>
  <si>
    <t>例　１</t>
    <phoneticPr fontId="2"/>
  </si>
  <si>
    <t>○</t>
    <phoneticPr fontId="2"/>
  </si>
  <si>
    <t>Health care</t>
  </si>
  <si>
    <t>All Web file sharing（以下全て）</t>
    <phoneticPr fontId="2"/>
  </si>
  <si>
    <t>All Health care（以下全て）</t>
    <phoneticPr fontId="2"/>
  </si>
  <si>
    <t>Allscripts</t>
  </si>
  <si>
    <t>Cerner</t>
  </si>
  <si>
    <t>CureMD</t>
  </si>
  <si>
    <t>Epic EHR</t>
  </si>
  <si>
    <t>GE Healthcare</t>
  </si>
  <si>
    <t>McKesson</t>
  </si>
  <si>
    <t>Line</t>
    <phoneticPr fontId="2"/>
  </si>
  <si>
    <t>Web payments</t>
  </si>
  <si>
    <t>All Web payments（以下全て）</t>
    <phoneticPr fontId="2"/>
  </si>
  <si>
    <t>Intuit</t>
  </si>
  <si>
    <t>Lightspeed Retail POS</t>
  </si>
  <si>
    <t>LivePOS</t>
  </si>
  <si>
    <t>PayPal</t>
  </si>
  <si>
    <t>Snapchat</t>
    <phoneticPr fontId="2"/>
  </si>
  <si>
    <t>PayU</t>
  </si>
  <si>
    <t>ShopKeep</t>
  </si>
  <si>
    <t>Square</t>
  </si>
  <si>
    <t>Stripe</t>
  </si>
  <si>
    <t>Databases &amp; cloud services</t>
    <phoneticPr fontId="2"/>
  </si>
  <si>
    <t>Mega</t>
    <phoneticPr fontId="2"/>
  </si>
  <si>
    <t>All Databases &amp; cloud services（以下全て）</t>
    <phoneticPr fontId="2"/>
  </si>
  <si>
    <t>Microsoft OneDrive</t>
    <phoneticPr fontId="2"/>
  </si>
  <si>
    <t>Amazon RDS</t>
  </si>
  <si>
    <t>Amazon Redshift</t>
  </si>
  <si>
    <t>Azure</t>
  </si>
  <si>
    <t>IBM Cloud</t>
  </si>
  <si>
    <t>SAP Cloud Platform</t>
  </si>
  <si>
    <t>nhl.com</t>
    <phoneticPr fontId="2"/>
  </si>
  <si>
    <t>SAP Hana</t>
  </si>
  <si>
    <t>Advertisings</t>
    <phoneticPr fontId="2"/>
  </si>
  <si>
    <t>Blizzard</t>
    <phoneticPr fontId="2"/>
  </si>
  <si>
    <t>Security</t>
  </si>
  <si>
    <t>All Advertisings（以下全て）</t>
    <phoneticPr fontId="2"/>
  </si>
  <si>
    <t>All Security（以下全て）</t>
    <phoneticPr fontId="2"/>
  </si>
  <si>
    <t>Advertising.com</t>
  </si>
  <si>
    <t>BBC iPlayer</t>
    <phoneticPr fontId="2"/>
  </si>
  <si>
    <t>avast</t>
    <phoneticPr fontId="2"/>
  </si>
  <si>
    <t>AppNexus</t>
  </si>
  <si>
    <t>DigiCert</t>
    <phoneticPr fontId="2"/>
  </si>
  <si>
    <t>Brightroll</t>
  </si>
  <si>
    <t>Productivity</t>
    <phoneticPr fontId="2"/>
  </si>
  <si>
    <t>DoubleVerify</t>
  </si>
  <si>
    <t>All Productivity（以下全て）</t>
    <phoneticPr fontId="2"/>
  </si>
  <si>
    <t>Google advertising</t>
  </si>
  <si>
    <t>HBO GO</t>
    <phoneticPr fontId="2"/>
  </si>
  <si>
    <t>Adobe Creative Cloud</t>
  </si>
  <si>
    <t>Integral Ad Science</t>
  </si>
  <si>
    <t>Sharepoint</t>
  </si>
  <si>
    <t>LKQD</t>
  </si>
  <si>
    <t>Simphony.NET</t>
  </si>
  <si>
    <t>moatads</t>
  </si>
  <si>
    <t>Slack</t>
  </si>
  <si>
    <t>mopub</t>
  </si>
  <si>
    <t>Windows Live Office</t>
  </si>
  <si>
    <t>OpenX</t>
  </si>
  <si>
    <t>Windows Office365</t>
  </si>
  <si>
    <t>Pubmatic</t>
  </si>
  <si>
    <t>ABC News</t>
    <phoneticPr fontId="2"/>
  </si>
  <si>
    <t>Remote monitoring &amp; management</t>
  </si>
  <si>
    <t>SpringServe</t>
  </si>
  <si>
    <t>All Remote monitoring &amp;　management（以下全て）</t>
    <phoneticPr fontId="2"/>
  </si>
  <si>
    <t>Niconico</t>
    <phoneticPr fontId="2"/>
  </si>
  <si>
    <t>auvik</t>
  </si>
  <si>
    <t>Citrix ICA</t>
  </si>
  <si>
    <t>Citrix Online</t>
  </si>
  <si>
    <t>Marconet</t>
  </si>
  <si>
    <t>MyRMM</t>
  </si>
  <si>
    <t>Remote desktop</t>
  </si>
  <si>
    <t>Business management</t>
    <phoneticPr fontId="2"/>
  </si>
  <si>
    <t>Online backup</t>
    <phoneticPr fontId="2"/>
  </si>
  <si>
    <t>All Business management（以下全て）</t>
    <phoneticPr fontId="2"/>
  </si>
  <si>
    <t>All Online backup（以下全て）</t>
    <phoneticPr fontId="2"/>
  </si>
  <si>
    <t>Deltek Axium</t>
  </si>
  <si>
    <t>IFS</t>
    <phoneticPr fontId="2"/>
  </si>
  <si>
    <t>Intacct</t>
    <phoneticPr fontId="2"/>
  </si>
  <si>
    <t>IQMS</t>
    <phoneticPr fontId="2"/>
  </si>
  <si>
    <t>Icloud</t>
    <phoneticPr fontId="2"/>
  </si>
  <si>
    <t>Microsoft Dynamics 365</t>
    <phoneticPr fontId="2"/>
  </si>
  <si>
    <t>Mozy</t>
    <phoneticPr fontId="2"/>
  </si>
  <si>
    <t>NetSuite</t>
    <phoneticPr fontId="2"/>
  </si>
  <si>
    <t>Peer-to-peer (P2P)</t>
    <phoneticPr fontId="2"/>
  </si>
  <si>
    <t>Priority ERP</t>
    <phoneticPr fontId="2"/>
  </si>
  <si>
    <t>All Peer-to-peer (P2P)（以下全て）</t>
    <phoneticPr fontId="2"/>
  </si>
  <si>
    <t>salesforce.com</t>
    <phoneticPr fontId="2"/>
  </si>
  <si>
    <t>SICOM Restaurant Management</t>
    <phoneticPr fontId="2"/>
  </si>
  <si>
    <t>SugarCRM</t>
    <phoneticPr fontId="2"/>
  </si>
  <si>
    <t>Workday</t>
    <phoneticPr fontId="2"/>
  </si>
  <si>
    <t>Online backup</t>
    <phoneticPr fontId="2"/>
  </si>
  <si>
    <t>【様式８】ギガらくWi-Fi 変更依頼書①
（ＳＳＩＤ設定変更／連絡先変更）</t>
    <rPh sb="1" eb="3">
      <t>ヨ</t>
    </rPh>
    <rPh sb="27" eb="29">
      <t>セッテイ</t>
    </rPh>
    <rPh sb="32" eb="35">
      <t>レンラクサキ</t>
    </rPh>
    <rPh sb="35" eb="37">
      <t>ヘンコウ</t>
    </rPh>
    <phoneticPr fontId="2"/>
  </si>
  <si>
    <t>【様式８】ギガらくWi-Fi 変更依頼書①
【別紙１】ＡＰ別のＳＳＩＤ設定（ＳＳＩＤ設定変更／連絡先変更）</t>
    <rPh sb="42" eb="44">
      <t>セッテイ</t>
    </rPh>
    <rPh sb="47" eb="50">
      <t>レンラクサキ</t>
    </rPh>
    <rPh sb="50" eb="52">
      <t>ヘンコウ</t>
    </rPh>
    <phoneticPr fontId="2"/>
  </si>
  <si>
    <t>複数同時設定の場合は【別紙６】に記入</t>
    <rPh sb="0" eb="2">
      <t>フクスウ</t>
    </rPh>
    <rPh sb="2" eb="4">
      <t>ドウジ</t>
    </rPh>
    <rPh sb="4" eb="6">
      <t>セッテイ</t>
    </rPh>
    <rPh sb="7" eb="9">
      <t>バアイ</t>
    </rPh>
    <phoneticPr fontId="29"/>
  </si>
  <si>
    <t>【別紙４】通信速度制限（アプリ指定）</t>
    <rPh sb="5" eb="7">
      <t>ツウシン</t>
    </rPh>
    <rPh sb="7" eb="9">
      <t>ソクド</t>
    </rPh>
    <rPh sb="9" eb="11">
      <t>セイゲン</t>
    </rPh>
    <rPh sb="15" eb="17">
      <t>シテイ</t>
    </rPh>
    <phoneticPr fontId="2"/>
  </si>
  <si>
    <t>【別紙３】ファイアウォール（アプリ指定）</t>
    <rPh sb="17" eb="19">
      <t>シテイ</t>
    </rPh>
    <phoneticPr fontId="2"/>
  </si>
  <si>
    <t>【別紙２】ファイアウォール（ＩＰ指定）／通信速度制限（ＩＰ指定）</t>
    <rPh sb="16" eb="18">
      <t>シテイ</t>
    </rPh>
    <rPh sb="20" eb="22">
      <t>ツウシン</t>
    </rPh>
    <rPh sb="22" eb="24">
      <t>ソクド</t>
    </rPh>
    <rPh sb="24" eb="26">
      <t>セイゲン</t>
    </rPh>
    <rPh sb="29" eb="31">
      <t>シテイ</t>
    </rPh>
    <phoneticPr fontId="2"/>
  </si>
  <si>
    <t>新SSID
（ネットワーク名）
文字数制限無し</t>
    <phoneticPr fontId="27"/>
  </si>
  <si>
    <t>フリガナ</t>
    <phoneticPr fontId="27"/>
  </si>
  <si>
    <t>追加するSSID
（ネットワーク名）
文字数制限無し</t>
    <rPh sb="0" eb="2">
      <t>ツイカ</t>
    </rPh>
    <phoneticPr fontId="2"/>
  </si>
  <si>
    <t>SSID
（ネットワーク名）
文字数制限無し</t>
    <phoneticPr fontId="2"/>
  </si>
  <si>
    <t>フリガナ</t>
    <phoneticPr fontId="2"/>
  </si>
  <si>
    <t>削除するSSID
（ネットワーク名）</t>
    <rPh sb="0" eb="2">
      <t>サクジョ</t>
    </rPh>
    <phoneticPr fontId="2"/>
  </si>
  <si>
    <t>□</t>
  </si>
  <si>
    <t>SSID
（ネットワーク名）</t>
    <phoneticPr fontId="2"/>
  </si>
  <si>
    <t>旧SSID
（ネットワーク名）</t>
    <rPh sb="0" eb="1">
      <t>キュウ</t>
    </rPh>
    <phoneticPr fontId="27"/>
  </si>
  <si>
    <t>フリガナ</t>
    <phoneticPr fontId="2"/>
  </si>
  <si>
    <t>※左記使用可能文字以外は設定不可</t>
    <phoneticPr fontId="2"/>
  </si>
  <si>
    <t>フリガナ</t>
    <phoneticPr fontId="2"/>
  </si>
  <si>
    <t>旧SSID
（ネットワーク名）</t>
    <rPh sb="0" eb="1">
      <t>キュウ</t>
    </rPh>
    <phoneticPr fontId="2"/>
  </si>
  <si>
    <r>
      <t xml:space="preserve">パスワード
（暗号化キー）
</t>
    </r>
    <r>
      <rPr>
        <u/>
        <sz val="12"/>
        <color indexed="10"/>
        <rFont val="HGP創英角ｺﾞｼｯｸUB"/>
        <family val="3"/>
        <charset val="128"/>
      </rPr>
      <t>8文字以上で必須</t>
    </r>
    <phoneticPr fontId="2"/>
  </si>
  <si>
    <r>
      <t xml:space="preserve">変更後のパスワード
（暗号化キー）
</t>
    </r>
    <r>
      <rPr>
        <u/>
        <sz val="12"/>
        <color indexed="10"/>
        <rFont val="HGP創英角ｺﾞｼｯｸUB"/>
        <family val="3"/>
        <charset val="128"/>
      </rPr>
      <t>8文字以上で必須</t>
    </r>
    <rPh sb="0" eb="2">
      <t>ヘンコウ</t>
    </rPh>
    <rPh sb="2" eb="3">
      <t>ゴ</t>
    </rPh>
    <phoneticPr fontId="2"/>
  </si>
  <si>
    <t>手書き・PDFでの送付不可</t>
    <rPh sb="0" eb="2">
      <t>テガ</t>
    </rPh>
    <rPh sb="9" eb="11">
      <t>ソウフ</t>
    </rPh>
    <rPh sb="11" eb="13">
      <t>フカ</t>
    </rPh>
    <phoneticPr fontId="2"/>
  </si>
  <si>
    <t>パスワード認証　　※非推奨
（暗号化：WEP）</t>
    <phoneticPr fontId="33"/>
  </si>
  <si>
    <t>暗号化が脆弱な為、盗聴のリスクがあります。
WEPしか動作しない端末がある時のみ使用します。</t>
    <phoneticPr fontId="33"/>
  </si>
  <si>
    <t>ID/パスワード認証
（WPA2-EAP）</t>
    <phoneticPr fontId="33"/>
  </si>
  <si>
    <t>Facebook認証</t>
    <phoneticPr fontId="33"/>
  </si>
  <si>
    <t>パスワード無し　※非推奨
（OPEN：暗号化なし）</t>
    <phoneticPr fontId="33"/>
  </si>
  <si>
    <t>パスワード認証
WPA2(AES)/WPA3</t>
    <phoneticPr fontId="2"/>
  </si>
  <si>
    <t>TKIPを使用する場合はこちらを選択</t>
    <rPh sb="5" eb="7">
      <t>シヨウ</t>
    </rPh>
    <rPh sb="9" eb="11">
      <t>バアイ</t>
    </rPh>
    <rPh sb="16" eb="18">
      <t>センタク</t>
    </rPh>
    <phoneticPr fontId="33"/>
  </si>
  <si>
    <t>MACアドレス認証（WPA2(AES)/WPA3）</t>
    <rPh sb="7" eb="9">
      <t>ニンショウ</t>
    </rPh>
    <phoneticPr fontId="33"/>
  </si>
  <si>
    <t>MACアドレス認証（WPA＋WPA2）※非推奨</t>
    <rPh sb="7" eb="9">
      <t>ニンショウ</t>
    </rPh>
    <phoneticPr fontId="33"/>
  </si>
  <si>
    <t>ID/パスワードによるユーザ認証（WPA2-EAP）</t>
    <phoneticPr fontId="2"/>
  </si>
  <si>
    <t>パスワード認証（WPA2(AES)/WPA3）</t>
    <rPh sb="5" eb="7">
      <t>ニンショウ</t>
    </rPh>
    <phoneticPr fontId="2"/>
  </si>
  <si>
    <t>パスワード認証（WPA＋WPA2）※非推奨</t>
    <rPh sb="18" eb="19">
      <t>ヒ</t>
    </rPh>
    <rPh sb="19" eb="21">
      <t>スイショウ</t>
    </rPh>
    <phoneticPr fontId="2"/>
  </si>
  <si>
    <t>TKIPを使用する場合はこちらを選択</t>
    <rPh sb="5" eb="7">
      <t>シヨウ</t>
    </rPh>
    <rPh sb="9" eb="11">
      <t>バアイ</t>
    </rPh>
    <rPh sb="16" eb="18">
      <t>センタク</t>
    </rPh>
    <phoneticPr fontId="34"/>
  </si>
  <si>
    <t>パスワード認証（暗号化：WEP）※非推奨</t>
    <rPh sb="5" eb="7">
      <t>ニンショウ</t>
    </rPh>
    <rPh sb="8" eb="11">
      <t>アンゴウカ</t>
    </rPh>
    <rPh sb="17" eb="18">
      <t>ヒ</t>
    </rPh>
    <rPh sb="18" eb="20">
      <t>スイショウ</t>
    </rPh>
    <phoneticPr fontId="34"/>
  </si>
  <si>
    <t>パスワード認証（標準設定）
ハイエンド: WPA2(AES)/WPA3
ライト: WPA＋WPA2(AES)</t>
    <phoneticPr fontId="34"/>
  </si>
  <si>
    <t>MACアドレス認証
ハイエンド: WPA2(AES)/WPA3
ライト: WPA＋WPA2(AES)</t>
    <phoneticPr fontId="34"/>
  </si>
  <si>
    <t>パスワード認証(WPA2(AES)/WPA3)【標準設定】</t>
    <rPh sb="5" eb="7">
      <t>ニンショウ</t>
    </rPh>
    <rPh sb="24" eb="26">
      <t>ヒョウジュン</t>
    </rPh>
    <rPh sb="26" eb="28">
      <t>セッテイ</t>
    </rPh>
    <phoneticPr fontId="2"/>
  </si>
  <si>
    <t>下記にパスワードを数字＋アルファベット小文字（a～f）で26文字記入</t>
    <rPh sb="0" eb="2">
      <t>カキ</t>
    </rPh>
    <rPh sb="9" eb="11">
      <t>スウジ</t>
    </rPh>
    <rPh sb="19" eb="22">
      <t>コモジ</t>
    </rPh>
    <rPh sb="30" eb="32">
      <t>モジ</t>
    </rPh>
    <rPh sb="32" eb="34">
      <t>キニュウ</t>
    </rPh>
    <phoneticPr fontId="34"/>
  </si>
  <si>
    <t>追加/変更/削除</t>
    <rPh sb="0" eb="2">
      <t>ツイカ</t>
    </rPh>
    <rPh sb="3" eb="5">
      <t>ヘンコウ</t>
    </rPh>
    <rPh sb="6" eb="8">
      <t>サクジョ</t>
    </rPh>
    <phoneticPr fontId="2"/>
  </si>
  <si>
    <t>【様式８】ギガらくWi-Fi 変更依頼書②
（ハイエンド６プラン・ハイエンドプラン・ハイエンドExプラン詳細設定変更用）</t>
    <phoneticPr fontId="3"/>
  </si>
  <si>
    <t>「</t>
    <phoneticPr fontId="2"/>
  </si>
  <si>
    <t>【様式８】ギガらくWi-Fi 変更依頼書②
【別紙６】ダッシュボード上のNW名・AP名変更設定</t>
    <rPh sb="34" eb="35">
      <t>ジョウ</t>
    </rPh>
    <rPh sb="38" eb="39">
      <t>メイ</t>
    </rPh>
    <rPh sb="42" eb="43">
      <t>メイ</t>
    </rPh>
    <rPh sb="43" eb="45">
      <t>ヘンコウ</t>
    </rPh>
    <rPh sb="45" eb="47">
      <t>セッテイ</t>
    </rPh>
    <phoneticPr fontId="2"/>
  </si>
  <si>
    <t>【様式８】ギガらくWi-Fi 変更依頼書②
【別紙５】AP別の無線チャネル設定</t>
    <rPh sb="29" eb="30">
      <t>ベツ</t>
    </rPh>
    <rPh sb="31" eb="33">
      <t>ムセン</t>
    </rPh>
    <rPh sb="37" eb="39">
      <t>セッテイ</t>
    </rPh>
    <phoneticPr fontId="3"/>
  </si>
  <si>
    <t>【様式８】ギガらくWi-Fi 変更依頼書②</t>
    <phoneticPr fontId="3"/>
  </si>
  <si>
    <t>【様式８】ギガらくWi-Fi 変更依頼書②
【別紙１】MACアドレス認証／ＩＤ・パスワードによるユーザ認証の追加・削除</t>
    <rPh sb="54" eb="56">
      <t>ツイカ</t>
    </rPh>
    <rPh sb="57" eb="59">
      <t>サクジョ</t>
    </rPh>
    <phoneticPr fontId="2"/>
  </si>
  <si>
    <t>ON</t>
    <phoneticPr fontId="2"/>
  </si>
  <si>
    <t>電波出力自動調整</t>
    <phoneticPr fontId="2"/>
  </si>
  <si>
    <t>設定するSSID種別</t>
    <rPh sb="8" eb="10">
      <t>シュベツ</t>
    </rPh>
    <phoneticPr fontId="2"/>
  </si>
  <si>
    <t>業務用</t>
    <rPh sb="0" eb="3">
      <t>ギョウムヨウ</t>
    </rPh>
    <phoneticPr fontId="35"/>
  </si>
  <si>
    <t>来訪者用</t>
    <rPh sb="0" eb="3">
      <t>ライホウシャ</t>
    </rPh>
    <rPh sb="3" eb="4">
      <t>ヨウ</t>
    </rPh>
    <phoneticPr fontId="35"/>
  </si>
  <si>
    <t>L2間の通信制限</t>
    <rPh sb="2" eb="3">
      <t>カン</t>
    </rPh>
    <rPh sb="4" eb="6">
      <t>ツウシン</t>
    </rPh>
    <rPh sb="6" eb="8">
      <t>セイゲン</t>
    </rPh>
    <phoneticPr fontId="35"/>
  </si>
  <si>
    <t>ON （端末間の通信不可）</t>
    <rPh sb="4" eb="6">
      <t>タンマツ</t>
    </rPh>
    <rPh sb="6" eb="7">
      <t>カン</t>
    </rPh>
    <rPh sb="8" eb="10">
      <t>ツウシン</t>
    </rPh>
    <rPh sb="10" eb="12">
      <t>フカ</t>
    </rPh>
    <phoneticPr fontId="35"/>
  </si>
  <si>
    <t>OFF（端末間の通信可能）【標準設定】</t>
    <rPh sb="14" eb="16">
      <t>ヒョウジュン</t>
    </rPh>
    <rPh sb="16" eb="18">
      <t>セッテイ</t>
    </rPh>
    <phoneticPr fontId="2"/>
  </si>
  <si>
    <t>ON</t>
    <phoneticPr fontId="35"/>
  </si>
  <si>
    <t>※入力可能文字：半角英数及び記号（. @ # _ -）</t>
    <phoneticPr fontId="2"/>
  </si>
  <si>
    <t>OFF（端末間の通信可能）</t>
    <rPh sb="4" eb="6">
      <t>タンマツ</t>
    </rPh>
    <rPh sb="6" eb="7">
      <t>カン</t>
    </rPh>
    <rPh sb="8" eb="10">
      <t>ツウシン</t>
    </rPh>
    <rPh sb="10" eb="12">
      <t>カノウ</t>
    </rPh>
    <phoneticPr fontId="35"/>
  </si>
  <si>
    <t>通信可</t>
    <rPh sb="0" eb="2">
      <t>ツウシン</t>
    </rPh>
    <rPh sb="2" eb="3">
      <t>カ</t>
    </rPh>
    <phoneticPr fontId="2"/>
  </si>
  <si>
    <t>無線チャネル (5GHz)　※２</t>
    <rPh sb="0" eb="2">
      <t>ムセン</t>
    </rPh>
    <phoneticPr fontId="2"/>
  </si>
  <si>
    <t>※２　無線チャネル(5GHz)の詳細な設定を複数同時利用する事は出来ません。</t>
    <rPh sb="3" eb="5">
      <t>ムセン</t>
    </rPh>
    <phoneticPr fontId="2"/>
  </si>
  <si>
    <t>※３　固定する無線チャネル番号を1～11の中から1つ記入。</t>
    <rPh sb="3" eb="5">
      <t>コテイ</t>
    </rPh>
    <rPh sb="7" eb="9">
      <t>ムセン</t>
    </rPh>
    <rPh sb="13" eb="15">
      <t>バンゴウ</t>
    </rPh>
    <rPh sb="21" eb="22">
      <t>ナカ</t>
    </rPh>
    <rPh sb="26" eb="28">
      <t>キニュウ</t>
    </rPh>
    <phoneticPr fontId="2"/>
  </si>
  <si>
    <t>※４　固定する無線チャネル番号を36～64、100～140の中から</t>
    <rPh sb="3" eb="5">
      <t>コテイ</t>
    </rPh>
    <rPh sb="7" eb="9">
      <t>ムセン</t>
    </rPh>
    <rPh sb="13" eb="15">
      <t>バンゴウ</t>
    </rPh>
    <rPh sb="30" eb="31">
      <t>ナカ</t>
    </rPh>
    <phoneticPr fontId="2"/>
  </si>
  <si>
    <t>東京都</t>
    <rPh sb="0" eb="3">
      <t>トウキョウト</t>
    </rPh>
    <phoneticPr fontId="25"/>
  </si>
  <si>
    <t>都</t>
  </si>
  <si>
    <t>新宿</t>
    <rPh sb="0" eb="2">
      <t>シンジュク</t>
    </rPh>
    <phoneticPr fontId="25"/>
  </si>
  <si>
    <t>区</t>
  </si>
  <si>
    <t>西新宿３－１９－２</t>
    <phoneticPr fontId="25"/>
  </si>
  <si>
    <r>
      <t xml:space="preserve">新SSID
（ネットワーク名）
</t>
    </r>
    <r>
      <rPr>
        <sz val="12"/>
        <color indexed="10"/>
        <rFont val="HGP創英角ｺﾞｼｯｸUB"/>
        <family val="3"/>
        <charset val="128"/>
      </rPr>
      <t>※最大３２文字</t>
    </r>
    <phoneticPr fontId="2"/>
  </si>
  <si>
    <r>
      <t xml:space="preserve">追加するSSID
（ネットワーク名）
</t>
    </r>
    <r>
      <rPr>
        <sz val="12"/>
        <color indexed="10"/>
        <rFont val="HGP創英角ｺﾞｼｯｸUB"/>
        <family val="3"/>
        <charset val="128"/>
      </rPr>
      <t>※最大３２文字</t>
    </r>
    <rPh sb="0" eb="2">
      <t>ツイカ</t>
    </rPh>
    <phoneticPr fontId="2"/>
  </si>
  <si>
    <t>ファイアウォール（アプリ指定）</t>
    <rPh sb="12" eb="14">
      <t>シテイ</t>
    </rPh>
    <phoneticPr fontId="2"/>
  </si>
  <si>
    <t>ファイアウォール（ＩＰ指定）</t>
    <phoneticPr fontId="2"/>
  </si>
  <si>
    <t>ファイアウォール（アプリ指定）</t>
    <phoneticPr fontId="2"/>
  </si>
  <si>
    <t>設定項目</t>
    <rPh sb="0" eb="2">
      <t>セッテイ</t>
    </rPh>
    <rPh sb="2" eb="4">
      <t>コウモク</t>
    </rPh>
    <phoneticPr fontId="52"/>
  </si>
  <si>
    <t>詳細な設定</t>
    <rPh sb="0" eb="2">
      <t>ショウサイ</t>
    </rPh>
    <rPh sb="3" eb="5">
      <t>セッテイ</t>
    </rPh>
    <phoneticPr fontId="52"/>
  </si>
  <si>
    <t>範囲指定</t>
    <rPh sb="0" eb="2">
      <t>ハンイ</t>
    </rPh>
    <rPh sb="2" eb="4">
      <t>シテイ</t>
    </rPh>
    <phoneticPr fontId="2"/>
  </si>
  <si>
    <t>下限</t>
    <rPh sb="0" eb="2">
      <t>カゲン</t>
    </rPh>
    <phoneticPr fontId="2"/>
  </si>
  <si>
    <t>上限</t>
    <rPh sb="0" eb="2">
      <t>ジョウゲン</t>
    </rPh>
    <phoneticPr fontId="2"/>
  </si>
  <si>
    <t>2.4GHz</t>
    <phoneticPr fontId="2"/>
  </si>
  <si>
    <t>～</t>
    <phoneticPr fontId="49"/>
  </si>
  <si>
    <t>）dBm</t>
    <phoneticPr fontId="2"/>
  </si>
  <si>
    <t>5GHｚ</t>
    <phoneticPr fontId="2"/>
  </si>
  <si>
    <t>※</t>
    <phoneticPr fontId="2"/>
  </si>
  <si>
    <t>上限下限とも2～30の整数値で記入。</t>
    <rPh sb="0" eb="2">
      <t>ジョウゲン</t>
    </rPh>
    <rPh sb="2" eb="4">
      <t>カゲン</t>
    </rPh>
    <rPh sb="11" eb="14">
      <t>セイスウチ</t>
    </rPh>
    <rPh sb="15" eb="17">
      <t>キニュウ</t>
    </rPh>
    <phoneticPr fontId="2"/>
  </si>
  <si>
    <t>指定する場合は厳密な設計が必要です。</t>
    <phoneticPr fontId="49"/>
  </si>
  <si>
    <t>（設置個所の電波状況に大きく影響するため、指定値に関するサポートはありません）</t>
    <rPh sb="1" eb="3">
      <t>セッチ</t>
    </rPh>
    <rPh sb="3" eb="5">
      <t>カショ</t>
    </rPh>
    <rPh sb="6" eb="8">
      <t>デンパ</t>
    </rPh>
    <rPh sb="8" eb="10">
      <t>ジョウキョウ</t>
    </rPh>
    <rPh sb="11" eb="12">
      <t>オオ</t>
    </rPh>
    <rPh sb="14" eb="16">
      <t>エイキョウ</t>
    </rPh>
    <phoneticPr fontId="49"/>
  </si>
  <si>
    <t>全SSID共通の設定となります。</t>
    <rPh sb="0" eb="1">
      <t>ゼン</t>
    </rPh>
    <rPh sb="5" eb="7">
      <t>キョウツウ</t>
    </rPh>
    <rPh sb="8" eb="10">
      <t>セッテイ</t>
    </rPh>
    <phoneticPr fontId="49"/>
  </si>
  <si>
    <t>最小ビットレート値</t>
    <phoneticPr fontId="49"/>
  </si>
  <si>
    <t>指定　　</t>
    <rPh sb="0" eb="2">
      <t>シテイ</t>
    </rPh>
    <phoneticPr fontId="2"/>
  </si>
  <si>
    <t>Mbps</t>
    <phoneticPr fontId="2"/>
  </si>
  <si>
    <t>5GHz</t>
    <phoneticPr fontId="2"/>
  </si>
  <si>
    <t>※</t>
    <phoneticPr fontId="49"/>
  </si>
  <si>
    <t>最小ビットレート値を指定すると古いデバイスなどが接続不可となる場合があります。</t>
    <phoneticPr fontId="2"/>
  </si>
  <si>
    <t>マルチホップ機能</t>
    <phoneticPr fontId="49"/>
  </si>
  <si>
    <t>ON　【標準設定】</t>
    <rPh sb="4" eb="6">
      <t>ヒョウジュン</t>
    </rPh>
    <rPh sb="6" eb="8">
      <t>セッテイ</t>
    </rPh>
    <phoneticPr fontId="2"/>
  </si>
  <si>
    <t>【様式８】ギガらくWi-Fi 変更依頼書②
【別紙７】無線環境パラメータ調整用</t>
    <rPh sb="23" eb="25">
      <t>ベッシ</t>
    </rPh>
    <rPh sb="27" eb="29">
      <t>ムセン</t>
    </rPh>
    <rPh sb="29" eb="31">
      <t>カンキョウ</t>
    </rPh>
    <rPh sb="36" eb="39">
      <t>チョウセイヨウ</t>
    </rPh>
    <phoneticPr fontId="2"/>
  </si>
  <si>
    <t>電波出力自動調整</t>
    <rPh sb="0" eb="2">
      <t>デンパ</t>
    </rPh>
    <rPh sb="2" eb="4">
      <t>シュツリョク</t>
    </rPh>
    <rPh sb="4" eb="6">
      <t>ジドウ</t>
    </rPh>
    <rPh sb="6" eb="8">
      <t>チョウセイ</t>
    </rPh>
    <phoneticPr fontId="52"/>
  </si>
  <si>
    <t>ON</t>
    <phoneticPr fontId="52"/>
  </si>
  <si>
    <t>最小ビットレート値</t>
    <rPh sb="0" eb="2">
      <t>サイショウ</t>
    </rPh>
    <rPh sb="8" eb="9">
      <t>チ</t>
    </rPh>
    <phoneticPr fontId="2"/>
  </si>
  <si>
    <t>2.4GHz：1Mbps
5GHz：6Mbps</t>
    <phoneticPr fontId="52"/>
  </si>
  <si>
    <t>マルチホップ機能</t>
    <rPh sb="6" eb="8">
      <t>キノウ</t>
    </rPh>
    <phoneticPr fontId="2"/>
  </si>
  <si>
    <t>OFF(常時100%)</t>
    <rPh sb="4" eb="6">
      <t>ジョウジ</t>
    </rPh>
    <phoneticPr fontId="2"/>
  </si>
  <si>
    <t>無線環境パラメータ調整</t>
    <phoneticPr fontId="2"/>
  </si>
  <si>
    <t>無</t>
    <rPh sb="0" eb="1">
      <t>ナ</t>
    </rPh>
    <phoneticPr fontId="2"/>
  </si>
  <si>
    <t>有</t>
    <rPh sb="0" eb="1">
      <t>アリ</t>
    </rPh>
    <phoneticPr fontId="2"/>
  </si>
  <si>
    <t>電波出力自動調整の範囲指定</t>
    <rPh sb="9" eb="11">
      <t>ハンイ</t>
    </rPh>
    <rPh sb="11" eb="13">
      <t>シテイ</t>
    </rPh>
    <phoneticPr fontId="49"/>
  </si>
  <si>
    <t>※</t>
  </si>
  <si>
    <t>本設定は、「電波出力自動調整」の設定よりも優先されます。</t>
  </si>
  <si>
    <t>無線環境調整のため以下のパラメータ調整をする場合、記入してください</t>
    <rPh sb="0" eb="2">
      <t>ムセン</t>
    </rPh>
    <rPh sb="2" eb="4">
      <t>カンキョウ</t>
    </rPh>
    <rPh sb="4" eb="6">
      <t>チョウセイ</t>
    </rPh>
    <rPh sb="9" eb="11">
      <t>イカ</t>
    </rPh>
    <rPh sb="17" eb="19">
      <t>チョウセイ</t>
    </rPh>
    <rPh sb="22" eb="24">
      <t>バアイ</t>
    </rPh>
    <rPh sb="25" eb="27">
      <t>キニュウ</t>
    </rPh>
    <phoneticPr fontId="52"/>
  </si>
  <si>
    <t>自動選択（W52のみ）</t>
    <rPh sb="0" eb="2">
      <t>ジドウ</t>
    </rPh>
    <rPh sb="2" eb="4">
      <t>センタク</t>
    </rPh>
    <phoneticPr fontId="2"/>
  </si>
  <si>
    <t>自動選択（W56のみ）</t>
    <rPh sb="0" eb="2">
      <t>ジドウ</t>
    </rPh>
    <rPh sb="2" eb="4">
      <t>センタク</t>
    </rPh>
    <phoneticPr fontId="2"/>
  </si>
  <si>
    <t>※AP毎に個別設定する場合は【別紙５】に記入</t>
    <rPh sb="3" eb="4">
      <t>ゴト</t>
    </rPh>
    <rPh sb="5" eb="7">
      <t>コベツ</t>
    </rPh>
    <rPh sb="7" eb="9">
      <t>セッテイ</t>
    </rPh>
    <rPh sb="11" eb="13">
      <t>バアイ</t>
    </rPh>
    <rPh sb="15" eb="17">
      <t>ベッシ</t>
    </rPh>
    <rPh sb="20" eb="22">
      <t>キニュウ</t>
    </rPh>
    <phoneticPr fontId="2"/>
  </si>
  <si>
    <t>※終日OFFにする場合は（0:0～0:0）と記入</t>
    <rPh sb="1" eb="3">
      <t>シュウジツ</t>
    </rPh>
    <rPh sb="9" eb="11">
      <t>バアイ</t>
    </rPh>
    <rPh sb="22" eb="24">
      <t>キニュウ</t>
    </rPh>
    <phoneticPr fontId="2"/>
  </si>
  <si>
    <t>　1つ記入 （4の倍数のチャネルのみ設定可能）</t>
    <phoneticPr fontId="2"/>
  </si>
  <si>
    <t>※左側が自由記述欄。--CAF・・・後ろに入れさせていただきます</t>
    <rPh sb="1" eb="3">
      <t>ヒダリガワ</t>
    </rPh>
    <rPh sb="4" eb="6">
      <t>ジユウ</t>
    </rPh>
    <rPh sb="6" eb="8">
      <t>キジュツ</t>
    </rPh>
    <rPh sb="8" eb="9">
      <t>ラン</t>
    </rPh>
    <rPh sb="18" eb="19">
      <t>ウシ</t>
    </rPh>
    <rPh sb="21" eb="22">
      <t>イ</t>
    </rPh>
    <phoneticPr fontId="2"/>
  </si>
  <si>
    <t>　例：Osaka--CAF123456789</t>
    <phoneticPr fontId="29"/>
  </si>
  <si>
    <t>※自由記述可能</t>
    <rPh sb="1" eb="3">
      <t>ジユウ</t>
    </rPh>
    <rPh sb="3" eb="5">
      <t>キジュツ</t>
    </rPh>
    <rPh sb="5" eb="7">
      <t>カノウ</t>
    </rPh>
    <phoneticPr fontId="2"/>
  </si>
  <si>
    <t>自動選択(W56のみ)</t>
    <rPh sb="0" eb="2">
      <t>ジドウ</t>
    </rPh>
    <rPh sb="2" eb="4">
      <t>センタク</t>
    </rPh>
    <phoneticPr fontId="52"/>
  </si>
  <si>
    <t>5GHzで自動選択する無線チャネルをW52(36,40,44,48ch)のいずれかに限定します。
DFS(Dynamic Frequency Selection)のチャネル変更によるWi-Fi通信の一時的な切断を
回避することができます。</t>
    <phoneticPr fontId="2"/>
  </si>
  <si>
    <t>高密度にギガらくWi-Fiのアクセスポイント装置を設置しても、自動的に電波出力を調整して
干渉を減らしパフォーマンスを最適化します。</t>
    <rPh sb="0" eb="3">
      <t>コウミツド</t>
    </rPh>
    <rPh sb="22" eb="24">
      <t>ソウチ</t>
    </rPh>
    <rPh sb="25" eb="27">
      <t>セッチ</t>
    </rPh>
    <rPh sb="31" eb="33">
      <t>ジドウ</t>
    </rPh>
    <rPh sb="33" eb="34">
      <t>テキ</t>
    </rPh>
    <rPh sb="35" eb="37">
      <t>デンパ</t>
    </rPh>
    <rPh sb="37" eb="39">
      <t>シュツリョク</t>
    </rPh>
    <rPh sb="40" eb="42">
      <t>チョウセイ</t>
    </rPh>
    <rPh sb="45" eb="47">
      <t>カンショウ</t>
    </rPh>
    <rPh sb="48" eb="49">
      <t>ヘ</t>
    </rPh>
    <rPh sb="59" eb="62">
      <t>サイテキカ</t>
    </rPh>
    <phoneticPr fontId="2"/>
  </si>
  <si>
    <t>２台のWi-Fiアクセスポイント装置間を無線で接続し、ＬＡＮ配線なしでWi-Fiエリアの拡張が
可能となる機能を利用するための基本設定となります。
本機能がONになっていても、それぞれの機器でLAN配線で接続されている場合は
有線接続が優先されます。</t>
    <rPh sb="56" eb="58">
      <t>リヨウ</t>
    </rPh>
    <rPh sb="63" eb="65">
      <t>キホン</t>
    </rPh>
    <rPh sb="65" eb="67">
      <t>セッテイ</t>
    </rPh>
    <rPh sb="74" eb="75">
      <t>ホン</t>
    </rPh>
    <rPh sb="75" eb="77">
      <t>キノウ</t>
    </rPh>
    <rPh sb="93" eb="95">
      <t>キキ</t>
    </rPh>
    <rPh sb="99" eb="101">
      <t>ハイセン</t>
    </rPh>
    <rPh sb="102" eb="104">
      <t>セツゾク</t>
    </rPh>
    <rPh sb="109" eb="111">
      <t>バアイ</t>
    </rPh>
    <rPh sb="113" eb="115">
      <t>ユウセン</t>
    </rPh>
    <rPh sb="115" eb="117">
      <t>セツゾク</t>
    </rPh>
    <rPh sb="118" eb="120">
      <t>ユウセン</t>
    </rPh>
    <phoneticPr fontId="52"/>
  </si>
  <si>
    <t>SSIDごとに電波オン・オフの週間スケジュール設定できます。
SSIDの電波をOFFにする事で、業務時間外等の無線接続を禁止する事ができ、
Ｗｉ-Ｆｉのセキュリティを高めます。</t>
    <phoneticPr fontId="2"/>
  </si>
  <si>
    <t>自動選択(W52/W53/W56)【標準設定】</t>
    <rPh sb="18" eb="20">
      <t>ヒョウジュン</t>
    </rPh>
    <rPh sb="20" eb="22">
      <t>セッテイ</t>
    </rPh>
    <phoneticPr fontId="2"/>
  </si>
  <si>
    <t>自動選択【標準設定】</t>
    <rPh sb="0" eb="2">
      <t>ジドウ</t>
    </rPh>
    <rPh sb="2" eb="4">
      <t>センタク</t>
    </rPh>
    <rPh sb="5" eb="7">
      <t>ヒョウジュン</t>
    </rPh>
    <rPh sb="7" eb="9">
      <t>セッテイ</t>
    </rPh>
    <phoneticPr fontId="2"/>
  </si>
  <si>
    <t>無線チャネル (5GHz)　※</t>
    <rPh sb="0" eb="2">
      <t>ムセン</t>
    </rPh>
    <phoneticPr fontId="2"/>
  </si>
  <si>
    <t>※1.利用者の認証の詳細な設定を複数同時利用する事は出来ません。</t>
    <phoneticPr fontId="2"/>
  </si>
  <si>
    <t>※2.無線チャネル(5GHz)の詳細な設定を複数同時利用する事は出来ません。</t>
    <rPh sb="3" eb="5">
      <t>ムセン</t>
    </rPh>
    <phoneticPr fontId="2"/>
  </si>
  <si>
    <t>※3.固定する無線チャネル番号を1～11の中から1つ記入。</t>
    <rPh sb="3" eb="5">
      <t>コテイ</t>
    </rPh>
    <rPh sb="7" eb="9">
      <t>ムセン</t>
    </rPh>
    <rPh sb="13" eb="15">
      <t>バンゴウ</t>
    </rPh>
    <rPh sb="21" eb="22">
      <t>ナカ</t>
    </rPh>
    <rPh sb="26" eb="28">
      <t>キニュウ</t>
    </rPh>
    <phoneticPr fontId="2"/>
  </si>
  <si>
    <t>※4.固定する無線チャネル番号を36～64、100～140の中から</t>
    <rPh sb="3" eb="5">
      <t>コテイ</t>
    </rPh>
    <rPh sb="7" eb="9">
      <t>ムセン</t>
    </rPh>
    <rPh sb="13" eb="15">
      <t>バンゴウ</t>
    </rPh>
    <rPh sb="30" eb="31">
      <t>ナカ</t>
    </rPh>
    <phoneticPr fontId="2"/>
  </si>
  <si>
    <t>52～140を設定した場合、気象レーダー等を検出すると自動的に他のチャネルに変更します</t>
    <rPh sb="7" eb="9">
      <t>セッテイ</t>
    </rPh>
    <rPh sb="11" eb="13">
      <t>バアイ</t>
    </rPh>
    <rPh sb="14" eb="16">
      <t>キショウ</t>
    </rPh>
    <rPh sb="20" eb="21">
      <t>トウ</t>
    </rPh>
    <rPh sb="22" eb="24">
      <t>ケンシュツ</t>
    </rPh>
    <rPh sb="27" eb="30">
      <t>ジドウテキ</t>
    </rPh>
    <rPh sb="31" eb="32">
      <t>タ</t>
    </rPh>
    <rPh sb="38" eb="40">
      <t>ヘンコウ</t>
    </rPh>
    <phoneticPr fontId="2"/>
  </si>
  <si>
    <t>※AP毎に個別設定する場合は【別紙５】に記入</t>
    <rPh sb="11" eb="13">
      <t>バアイ</t>
    </rPh>
    <phoneticPr fontId="2"/>
  </si>
  <si>
    <t>MACアドレス認証をご利用になる／やめられる方は、Ｗｉ-Ｆｉ接続を許可する／しない端末のＭＡＣアドレスを記入し、プルダウンより追加／削除を選択してください。</t>
    <rPh sb="63" eb="65">
      <t>ツイカ</t>
    </rPh>
    <rPh sb="66" eb="68">
      <t>サクジョ</t>
    </rPh>
    <rPh sb="69" eb="71">
      <t>センタク</t>
    </rPh>
    <phoneticPr fontId="2"/>
  </si>
  <si>
    <t>FacebookのID／パスワードと連携し、認証を行います。
※Facebookのホームページ作成や設定は、別途SIでの対応となります</t>
    <phoneticPr fontId="2"/>
  </si>
  <si>
    <t>SSIDごとに、干渉が発生しやすい2.4GHz周波数帯の電波をオフに設定できます。
※5GHzを使用できないモバイル端末は、無線接続ができなくなります</t>
    <phoneticPr fontId="2"/>
  </si>
  <si>
    <t>宛先がプライベートIPアドレスの通信をブロックすることができます。
　（一般的に、オフィス内はプライベートIPアドレスを使用しています。本機能によりオフィス内への通信をブロックできます。）
業務用Ｗｉ-Ｆｉの標準設定では、通信をブロックしません。
来訪者向けＷｉ-Ｆｉの標準設定では、通信をブロックします。</t>
    <rPh sb="95" eb="98">
      <t>ギョウムヨウ</t>
    </rPh>
    <phoneticPr fontId="2"/>
  </si>
  <si>
    <t>Ｗｉ-Ｆｉへの接続時に、お客さまが指定したWebサイトを表示します。
※MACアドレス認証、Facebook認証の同時使用は不可となります
※本機能は、プロキシ環境下では動作しません</t>
    <phoneticPr fontId="2"/>
  </si>
  <si>
    <t>Wi-Fi通信で使用する無線チャネルを、ご指定のチャネル番号に固定します。
※ただし5GHzのW53(52～64ch)、W56(100～140ch)では、気象レーダー等を検出するとDFS(Dynamic Frequency Selection)により自動的に他のチャネルに変更します</t>
    <rPh sb="5" eb="7">
      <t>ツウシン</t>
    </rPh>
    <rPh sb="8" eb="10">
      <t>シヨウ</t>
    </rPh>
    <rPh sb="12" eb="14">
      <t>ムセン</t>
    </rPh>
    <rPh sb="21" eb="23">
      <t>シテイ</t>
    </rPh>
    <rPh sb="28" eb="30">
      <t>バンゴウ</t>
    </rPh>
    <rPh sb="31" eb="33">
      <t>コテイ</t>
    </rPh>
    <rPh sb="77" eb="79">
      <t>キショウ</t>
    </rPh>
    <rPh sb="83" eb="84">
      <t>トウ</t>
    </rPh>
    <rPh sb="85" eb="87">
      <t>ケンシュツ</t>
    </rPh>
    <rPh sb="125" eb="128">
      <t>ジドウテキ</t>
    </rPh>
    <rPh sb="129" eb="130">
      <t>タ</t>
    </rPh>
    <rPh sb="136" eb="138">
      <t>ヘンコウ</t>
    </rPh>
    <phoneticPr fontId="2"/>
  </si>
  <si>
    <t>Wi-Fi通信で使用する無線電波の帯域幅を狭くして干渉を減らします。
※Wi-Fi通信の最大通信速度が低下します</t>
    <rPh sb="5" eb="7">
      <t>ツウシン</t>
    </rPh>
    <rPh sb="8" eb="10">
      <t>シヨウ</t>
    </rPh>
    <rPh sb="12" eb="14">
      <t>ムセン</t>
    </rPh>
    <rPh sb="14" eb="16">
      <t>デンパ</t>
    </rPh>
    <rPh sb="17" eb="19">
      <t>タイイキ</t>
    </rPh>
    <rPh sb="19" eb="20">
      <t>ハバ</t>
    </rPh>
    <rPh sb="21" eb="22">
      <t>セマ</t>
    </rPh>
    <rPh sb="25" eb="27">
      <t>カンショウ</t>
    </rPh>
    <rPh sb="28" eb="29">
      <t>ヘ</t>
    </rPh>
    <rPh sb="41" eb="43">
      <t>ツウシン</t>
    </rPh>
    <rPh sb="44" eb="46">
      <t>サイダイ</t>
    </rPh>
    <rPh sb="46" eb="48">
      <t>ツウシン</t>
    </rPh>
    <rPh sb="48" eb="50">
      <t>ソクド</t>
    </rPh>
    <rPh sb="51" eb="53">
      <t>テイカ</t>
    </rPh>
    <phoneticPr fontId="2"/>
  </si>
  <si>
    <t>高密度にギガらくWi-Fiのアクセスポイント装置を設置しても、自動的に電波出力を調整して
干渉を減らしパフォーマンスを最適化します。
※自動調整範囲を指定することも可能ですが、指定する場合は電波調査などを基に厳密な
　設計をお願いします（電波出力の推奨値などはサポート対象外です）
※電波出力の最大値については電波法上許容される範囲に自動調整されます</t>
    <rPh sb="0" eb="3">
      <t>コウミツド</t>
    </rPh>
    <rPh sb="22" eb="24">
      <t>ソウチ</t>
    </rPh>
    <rPh sb="25" eb="27">
      <t>セッチ</t>
    </rPh>
    <rPh sb="31" eb="33">
      <t>ジドウ</t>
    </rPh>
    <rPh sb="33" eb="34">
      <t>テキ</t>
    </rPh>
    <rPh sb="35" eb="37">
      <t>デンパ</t>
    </rPh>
    <rPh sb="37" eb="39">
      <t>シュツリョク</t>
    </rPh>
    <rPh sb="40" eb="42">
      <t>チョウセイ</t>
    </rPh>
    <rPh sb="45" eb="47">
      <t>カンショウ</t>
    </rPh>
    <rPh sb="48" eb="49">
      <t>ヘ</t>
    </rPh>
    <rPh sb="59" eb="62">
      <t>サイテキカ</t>
    </rPh>
    <rPh sb="68" eb="70">
      <t>ジドウ</t>
    </rPh>
    <rPh sb="70" eb="72">
      <t>チョウセイ</t>
    </rPh>
    <rPh sb="72" eb="74">
      <t>ハンイ</t>
    </rPh>
    <rPh sb="75" eb="77">
      <t>シテイ</t>
    </rPh>
    <rPh sb="82" eb="84">
      <t>カノウ</t>
    </rPh>
    <rPh sb="88" eb="90">
      <t>シテイ</t>
    </rPh>
    <rPh sb="92" eb="94">
      <t>バアイ</t>
    </rPh>
    <rPh sb="95" eb="97">
      <t>デンパ</t>
    </rPh>
    <rPh sb="97" eb="99">
      <t>チョウサ</t>
    </rPh>
    <rPh sb="102" eb="103">
      <t>モト</t>
    </rPh>
    <rPh sb="104" eb="106">
      <t>ゲンミツ</t>
    </rPh>
    <rPh sb="109" eb="111">
      <t>セッケイ</t>
    </rPh>
    <rPh sb="113" eb="114">
      <t>ネガ</t>
    </rPh>
    <rPh sb="119" eb="121">
      <t>デンパ</t>
    </rPh>
    <rPh sb="121" eb="123">
      <t>シュツリョク</t>
    </rPh>
    <rPh sb="124" eb="126">
      <t>スイショウ</t>
    </rPh>
    <rPh sb="126" eb="127">
      <t>チ</t>
    </rPh>
    <rPh sb="134" eb="137">
      <t>タイショウガイ</t>
    </rPh>
    <phoneticPr fontId="52"/>
  </si>
  <si>
    <t>端末が接続可能な最小ビットレート値を指定します。
※最小ビットレート値を変更すると端末の対応状況により接続できなくなる場合があります</t>
    <rPh sb="0" eb="2">
      <t>タンマツ</t>
    </rPh>
    <rPh sb="3" eb="5">
      <t>セツゾク</t>
    </rPh>
    <rPh sb="5" eb="7">
      <t>カノウ</t>
    </rPh>
    <rPh sb="8" eb="10">
      <t>サイショウ</t>
    </rPh>
    <rPh sb="16" eb="17">
      <t>チ</t>
    </rPh>
    <rPh sb="18" eb="20">
      <t>シテイ</t>
    </rPh>
    <rPh sb="26" eb="28">
      <t>サイショウ</t>
    </rPh>
    <rPh sb="34" eb="35">
      <t>チ</t>
    </rPh>
    <rPh sb="36" eb="38">
      <t>ヘンコウ</t>
    </rPh>
    <rPh sb="41" eb="43">
      <t>タンマツ</t>
    </rPh>
    <rPh sb="44" eb="46">
      <t>タイオウ</t>
    </rPh>
    <rPh sb="46" eb="48">
      <t>ジョウキョウ</t>
    </rPh>
    <rPh sb="51" eb="53">
      <t>セツゾク</t>
    </rPh>
    <rPh sb="59" eb="61">
      <t>バアイ</t>
    </rPh>
    <phoneticPr fontId="52"/>
  </si>
  <si>
    <t>ID/パスワードによるユーザ認証（WPA2-EAP)をご利用になる／やめる方は
Ｗｉ-Ｆｉ接続を行う／行わない方のメールアドレス・パスワードを記入し、
プルダウンより追加／変更／削除を選択してください。
※IDを追加する場合、記入いただいたメールアドレス宛に、登録完了メールを
　お送りします。</t>
    <rPh sb="48" eb="49">
      <t>オコナ</t>
    </rPh>
    <rPh sb="51" eb="52">
      <t>オコナ</t>
    </rPh>
    <rPh sb="86" eb="88">
      <t>ヘンコウ</t>
    </rPh>
    <rPh sb="106" eb="108">
      <t>ツイカ</t>
    </rPh>
    <rPh sb="110" eb="112">
      <t>バアイ</t>
    </rPh>
    <rPh sb="130" eb="132">
      <t>トウロク</t>
    </rPh>
    <rPh sb="132" eb="134">
      <t>カンリョウ</t>
    </rPh>
    <phoneticPr fontId="2"/>
  </si>
  <si>
    <t>※MACアドレス認証およびFacebook認証との同時使用不可</t>
    <rPh sb="8" eb="10">
      <t>ニンショウ</t>
    </rPh>
    <rPh sb="21" eb="23">
      <t>ニンショウ</t>
    </rPh>
    <rPh sb="25" eb="27">
      <t>ドウジ</t>
    </rPh>
    <rPh sb="27" eb="29">
      <t>シヨウ</t>
    </rPh>
    <rPh sb="29" eb="31">
      <t>フカ</t>
    </rPh>
    <phoneticPr fontId="2"/>
  </si>
  <si>
    <t>【別紙７】を記入</t>
    <rPh sb="1" eb="3">
      <t>ベッシ</t>
    </rPh>
    <rPh sb="6" eb="8">
      <t>キニュウ</t>
    </rPh>
    <phoneticPr fontId="2"/>
  </si>
  <si>
    <t>5GHzで自動選択する無線チャネルをW56(100,104,108,112,116,120,124,128,132,136,140ch)のいずれかに限定します。</t>
    <phoneticPr fontId="52"/>
  </si>
  <si>
    <t>宛先のIPv4ネットワークアドレス
　ネットワークアドレス/サブネットマスク
例　192.168.0.0/24
※特定の端末のみを許可/禁止する場合は、サブネットの値を24ではなく32にする必要があります
例　192.168.0.100/32</t>
    <rPh sb="39" eb="40">
      <t>レイ</t>
    </rPh>
    <phoneticPr fontId="2"/>
  </si>
  <si>
    <t>ＯＦＦ　【標準設定】</t>
    <rPh sb="5" eb="7">
      <t>ヒョウジュン</t>
    </rPh>
    <rPh sb="7" eb="9">
      <t>セッテイ</t>
    </rPh>
    <phoneticPr fontId="2"/>
  </si>
  <si>
    <t>Japan Wi-Fi連携+ブラウザ認証（メール&amp;SNS）（.Free_Wi-Fi_1）</t>
    <phoneticPr fontId="2"/>
  </si>
  <si>
    <t>ブラウザ認証（メール&amp;SNS）のみ（.Free_Wi-Fi_2）</t>
    <phoneticPr fontId="2"/>
  </si>
  <si>
    <t>Japan Wi-Fi連携（.Free Wi-Fi for Application）</t>
    <phoneticPr fontId="2"/>
  </si>
  <si>
    <t>Japan Wi-Fi連携</t>
    <rPh sb="11" eb="13">
      <t>レンケイ</t>
    </rPh>
    <phoneticPr fontId="52"/>
  </si>
  <si>
    <t>OFF</t>
    <phoneticPr fontId="52"/>
  </si>
  <si>
    <t>Japan Wi-Fi連携・ブラウザ認証の設定</t>
    <phoneticPr fontId="2"/>
  </si>
  <si>
    <t>※パスワードは8文字以上、半角文字(英字大文字、英字小文字、数字、記号)のうち3種類を混合してください。
　 パスワード欄が空欄の場合、パスワードは自動生成となります。パスワード自動生成かつ、複数拠点でご利用する場合、同一IDでも拠点毎に別々のパスワードとなりますので、ご注意願います。　（自動生成の認証用パスワードは、記入いただいたメールアドレス宛にメールで通知いたします）　　　　　</t>
    <phoneticPr fontId="2"/>
  </si>
  <si>
    <t>L2通信をブロックするセキュリティ機能です。
デフォルト ゲートウェイのMACアドレスの通信のみ、L2ファイアーウォールで許可されます。業務用Ｗｉ-Ｆｉの標準設定は通信をブロックしません。
(来訪者向けＷｉ-Ｆｉでは、NATモードが設定されているため無線端末間通信をブロックします)</t>
    <rPh sb="44" eb="46">
      <t>ツウシン</t>
    </rPh>
    <rPh sb="68" eb="71">
      <t>ギョウムヨウ</t>
    </rPh>
    <rPh sb="116" eb="118">
      <t>セッテイ</t>
    </rPh>
    <rPh sb="125" eb="127">
      <t>ムセン</t>
    </rPh>
    <rPh sb="127" eb="129">
      <t>タンマツ</t>
    </rPh>
    <rPh sb="129" eb="130">
      <t>カン</t>
    </rPh>
    <phoneticPr fontId="35"/>
  </si>
  <si>
    <t>SSID①</t>
    <phoneticPr fontId="59"/>
  </si>
  <si>
    <t>SSID①</t>
  </si>
  <si>
    <t>フリガナ①</t>
  </si>
  <si>
    <t>数値①</t>
    <rPh sb="0" eb="2">
      <t>スウチ</t>
    </rPh>
    <phoneticPr fontId="52"/>
  </si>
  <si>
    <t>判定①</t>
    <rPh sb="0" eb="2">
      <t>ハンテイ</t>
    </rPh>
    <phoneticPr fontId="52"/>
  </si>
  <si>
    <t>SSID②</t>
  </si>
  <si>
    <t>フリガナ②</t>
    <phoneticPr fontId="59"/>
  </si>
  <si>
    <t>数値②</t>
    <rPh sb="0" eb="2">
      <t>スウチ</t>
    </rPh>
    <phoneticPr fontId="52"/>
  </si>
  <si>
    <t>判定②</t>
    <rPh sb="0" eb="2">
      <t>ハンテイ</t>
    </rPh>
    <phoneticPr fontId="52"/>
  </si>
  <si>
    <t>SSID③</t>
  </si>
  <si>
    <t>フリガナ③</t>
    <phoneticPr fontId="59"/>
  </si>
  <si>
    <t>数値③</t>
    <rPh sb="0" eb="2">
      <t>スウチ</t>
    </rPh>
    <phoneticPr fontId="52"/>
  </si>
  <si>
    <t>判定③</t>
    <rPh sb="0" eb="2">
      <t>ハンテイ</t>
    </rPh>
    <phoneticPr fontId="52"/>
  </si>
  <si>
    <t>SSID④</t>
  </si>
  <si>
    <t>フリガナ④</t>
    <phoneticPr fontId="59"/>
  </si>
  <si>
    <t>数値④</t>
    <rPh sb="0" eb="2">
      <t>スウチ</t>
    </rPh>
    <phoneticPr fontId="52"/>
  </si>
  <si>
    <t>判定④</t>
    <rPh sb="0" eb="2">
      <t>ハンテイ</t>
    </rPh>
    <phoneticPr fontId="52"/>
  </si>
  <si>
    <t>SSID⑤</t>
  </si>
  <si>
    <t>フリガナ⑤</t>
    <phoneticPr fontId="59"/>
  </si>
  <si>
    <t>数値⑤</t>
    <rPh sb="0" eb="2">
      <t>スウチ</t>
    </rPh>
    <phoneticPr fontId="52"/>
  </si>
  <si>
    <t>判定⑤</t>
    <rPh sb="0" eb="2">
      <t>ハンテイ</t>
    </rPh>
    <phoneticPr fontId="52"/>
  </si>
  <si>
    <t>SSID⑥</t>
    <phoneticPr fontId="59"/>
  </si>
  <si>
    <t>フリガナ⑥</t>
    <phoneticPr fontId="59"/>
  </si>
  <si>
    <t>数値⑥</t>
    <rPh sb="0" eb="2">
      <t>スウチ</t>
    </rPh>
    <phoneticPr fontId="52"/>
  </si>
  <si>
    <t>判定⑥</t>
    <rPh sb="0" eb="2">
      <t>ハンテイ</t>
    </rPh>
    <phoneticPr fontId="52"/>
  </si>
  <si>
    <t>SSID⑦</t>
    <phoneticPr fontId="59"/>
  </si>
  <si>
    <t>フリガナ⑦</t>
    <phoneticPr fontId="59"/>
  </si>
  <si>
    <t>数値⑦</t>
    <rPh sb="0" eb="2">
      <t>スウチ</t>
    </rPh>
    <phoneticPr fontId="52"/>
  </si>
  <si>
    <t>判定⑦</t>
    <rPh sb="0" eb="2">
      <t>ハンテイ</t>
    </rPh>
    <phoneticPr fontId="52"/>
  </si>
  <si>
    <t>SSID⑧</t>
    <phoneticPr fontId="59"/>
  </si>
  <si>
    <t>フリガナ⑧</t>
    <phoneticPr fontId="59"/>
  </si>
  <si>
    <t>数値⑧</t>
    <rPh sb="0" eb="2">
      <t>スウチ</t>
    </rPh>
    <phoneticPr fontId="52"/>
  </si>
  <si>
    <t>判定⑧</t>
    <rPh sb="0" eb="2">
      <t>ハンテイ</t>
    </rPh>
    <phoneticPr fontId="52"/>
  </si>
  <si>
    <t>SSID⑨</t>
    <phoneticPr fontId="59"/>
  </si>
  <si>
    <t>フリガナ⑨</t>
    <phoneticPr fontId="59"/>
  </si>
  <si>
    <t>数値⑨</t>
    <rPh sb="0" eb="2">
      <t>スウチ</t>
    </rPh>
    <phoneticPr fontId="52"/>
  </si>
  <si>
    <t>判定⑨</t>
    <rPh sb="0" eb="2">
      <t>ハンテイ</t>
    </rPh>
    <phoneticPr fontId="52"/>
  </si>
  <si>
    <t>フリガナ①</t>
    <phoneticPr fontId="59"/>
  </si>
  <si>
    <t>#</t>
  </si>
  <si>
    <t xml:space="preserve">ハッシュタグ </t>
    <phoneticPr fontId="52"/>
  </si>
  <si>
    <t>$</t>
    <phoneticPr fontId="52"/>
  </si>
  <si>
    <t xml:space="preserve">ドル </t>
    <phoneticPr fontId="52"/>
  </si>
  <si>
    <t>SSID②</t>
    <phoneticPr fontId="59"/>
  </si>
  <si>
    <t>-</t>
  </si>
  <si>
    <t xml:space="preserve">ハイフン </t>
  </si>
  <si>
    <t>.</t>
  </si>
  <si>
    <t xml:space="preserve">ドット </t>
    <phoneticPr fontId="52"/>
  </si>
  <si>
    <t>0</t>
  </si>
  <si>
    <t xml:space="preserve">ゼロ </t>
  </si>
  <si>
    <t>1</t>
  </si>
  <si>
    <t xml:space="preserve">イチ </t>
  </si>
  <si>
    <t>SSID③</t>
    <phoneticPr fontId="59"/>
  </si>
  <si>
    <t>2</t>
  </si>
  <si>
    <t xml:space="preserve">ニ </t>
  </si>
  <si>
    <t>3</t>
  </si>
  <si>
    <t xml:space="preserve">サン </t>
  </si>
  <si>
    <t>4</t>
  </si>
  <si>
    <t xml:space="preserve">ヨン </t>
  </si>
  <si>
    <t>5</t>
  </si>
  <si>
    <t xml:space="preserve">ゴ </t>
  </si>
  <si>
    <t>SSID④</t>
    <phoneticPr fontId="59"/>
  </si>
  <si>
    <t>6</t>
  </si>
  <si>
    <t xml:space="preserve">ロク </t>
  </si>
  <si>
    <t>7</t>
  </si>
  <si>
    <t xml:space="preserve">シチ </t>
  </si>
  <si>
    <t>8</t>
  </si>
  <si>
    <t xml:space="preserve">ハチ </t>
  </si>
  <si>
    <t>9</t>
  </si>
  <si>
    <t xml:space="preserve">キュウ </t>
  </si>
  <si>
    <t>SSID⑤</t>
    <phoneticPr fontId="59"/>
  </si>
  <si>
    <t>@</t>
  </si>
  <si>
    <t xml:space="preserve">アットマーク </t>
  </si>
  <si>
    <t>A</t>
  </si>
  <si>
    <t xml:space="preserve">エー </t>
  </si>
  <si>
    <t>B</t>
  </si>
  <si>
    <t xml:space="preserve">ビー </t>
  </si>
  <si>
    <t>C</t>
  </si>
  <si>
    <t xml:space="preserve">シー </t>
  </si>
  <si>
    <t>D</t>
  </si>
  <si>
    <t xml:space="preserve">ディー </t>
  </si>
  <si>
    <t>E</t>
  </si>
  <si>
    <t xml:space="preserve">イー </t>
  </si>
  <si>
    <t>F</t>
  </si>
  <si>
    <t xml:space="preserve">エフ </t>
  </si>
  <si>
    <t>G</t>
  </si>
  <si>
    <t xml:space="preserve">ジー </t>
  </si>
  <si>
    <t>H</t>
  </si>
  <si>
    <t xml:space="preserve">エイチ </t>
  </si>
  <si>
    <t>I</t>
  </si>
  <si>
    <t xml:space="preserve">アイ </t>
  </si>
  <si>
    <t>J</t>
  </si>
  <si>
    <t xml:space="preserve">ジェー </t>
  </si>
  <si>
    <t>K</t>
  </si>
  <si>
    <t xml:space="preserve">ケー </t>
  </si>
  <si>
    <t>L</t>
  </si>
  <si>
    <t xml:space="preserve">エル </t>
  </si>
  <si>
    <t>M</t>
  </si>
  <si>
    <t xml:space="preserve">エム </t>
  </si>
  <si>
    <t>N</t>
  </si>
  <si>
    <t xml:space="preserve">エヌ </t>
  </si>
  <si>
    <t>O</t>
  </si>
  <si>
    <t xml:space="preserve">オー </t>
  </si>
  <si>
    <t>P</t>
  </si>
  <si>
    <t xml:space="preserve">ピー </t>
  </si>
  <si>
    <t>Q</t>
  </si>
  <si>
    <t xml:space="preserve">キュー </t>
  </si>
  <si>
    <t>R</t>
  </si>
  <si>
    <t xml:space="preserve">アール </t>
  </si>
  <si>
    <t>S</t>
  </si>
  <si>
    <t xml:space="preserve">エス </t>
  </si>
  <si>
    <t>T</t>
  </si>
  <si>
    <t xml:space="preserve">ティー </t>
  </si>
  <si>
    <t>U</t>
  </si>
  <si>
    <t xml:space="preserve">ユー </t>
  </si>
  <si>
    <t>V</t>
  </si>
  <si>
    <t xml:space="preserve">ブイ </t>
  </si>
  <si>
    <t>W</t>
  </si>
  <si>
    <t xml:space="preserve">ダブリュー </t>
  </si>
  <si>
    <t>X</t>
  </si>
  <si>
    <t xml:space="preserve">エックス </t>
  </si>
  <si>
    <t>Y</t>
  </si>
  <si>
    <t xml:space="preserve">ワイ </t>
  </si>
  <si>
    <t>Z</t>
  </si>
  <si>
    <t xml:space="preserve">ゼット </t>
  </si>
  <si>
    <t>_</t>
  </si>
  <si>
    <t xml:space="preserve">ｱﾝﾀﾞｰﾊﾞｰ </t>
    <phoneticPr fontId="52"/>
  </si>
  <si>
    <t>a</t>
  </si>
  <si>
    <t>b</t>
  </si>
  <si>
    <t>c</t>
  </si>
  <si>
    <t>d</t>
  </si>
  <si>
    <t>e</t>
  </si>
  <si>
    <t>f</t>
  </si>
  <si>
    <t>g</t>
  </si>
  <si>
    <t>h</t>
  </si>
  <si>
    <t>i</t>
  </si>
  <si>
    <t>j</t>
  </si>
  <si>
    <t>k</t>
  </si>
  <si>
    <t>l</t>
  </si>
  <si>
    <t>m</t>
  </si>
  <si>
    <t>n</t>
  </si>
  <si>
    <t>o</t>
  </si>
  <si>
    <t>p</t>
  </si>
  <si>
    <t>q</t>
  </si>
  <si>
    <t>r</t>
  </si>
  <si>
    <t>s</t>
  </si>
  <si>
    <t>t</t>
  </si>
  <si>
    <t>u</t>
  </si>
  <si>
    <t>v</t>
  </si>
  <si>
    <t>w</t>
  </si>
  <si>
    <t>x</t>
  </si>
  <si>
    <t>y</t>
  </si>
  <si>
    <t>z</t>
  </si>
  <si>
    <t>市</t>
  </si>
  <si>
    <t>@</t>
    <phoneticPr fontId="27"/>
  </si>
  <si>
    <t>Ver.4.4 （2022.9.29～）</t>
    <phoneticPr fontId="27"/>
  </si>
  <si>
    <t>※半角英字（大文字、小文字）、半角数字、半角記号の-（ハイフン）、_（アンダーバー）、.（ドット）、@（アットマーク）、#（ハッシュタグ）、$（ドル）を
　使用できます。</t>
    <rPh sb="1" eb="3">
      <t>ハンカク</t>
    </rPh>
    <rPh sb="3" eb="5">
      <t>エイジ</t>
    </rPh>
    <rPh sb="6" eb="9">
      <t>オオモジ</t>
    </rPh>
    <rPh sb="10" eb="13">
      <t>コモジ</t>
    </rPh>
    <rPh sb="17" eb="19">
      <t>スウジ</t>
    </rPh>
    <rPh sb="20" eb="24">
      <t>ハンカクキゴウ</t>
    </rPh>
    <rPh sb="78" eb="80">
      <t>シヨウ</t>
    </rPh>
    <phoneticPr fontId="2"/>
  </si>
  <si>
    <t>※１　来訪者向けインターネットとしてＳＳＩＤを使われる方は、チェック願います。</t>
    <phoneticPr fontId="2"/>
  </si>
  <si>
    <t>　  　 来訪者向けインターネットは、社内システムへのアクセスを遮断したＷｉ-Ｆｉインターネットを提供します（プライベートIPアドレスへの通信をブロックします）。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</si>
</sst>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ＭＳ Ｐゴシック"/>
      <family val="3"/>
      <charset val="128"/>
      <scheme val="minor"/>
    </font>
    <font>
      <sz val="9"/>
      <name val="HGP創英角ｺﾞｼｯｸUB"/>
      <family val="3"/>
      <charset val="128"/>
    </font>
    <font>
      <sz val="6"/>
      <name val="ＭＳ Ｐゴシック"/>
      <family val="3"/>
      <charset val="128"/>
    </font>
    <font>
      <sz val="6"/>
      <name val="ＭＳ Ｐゴシック"/>
      <family val="3"/>
      <charset val="128"/>
    </font>
    <font>
      <sz val="8"/>
      <name val="HGP創英角ｺﾞｼｯｸUB"/>
      <family val="3"/>
      <charset val="128"/>
    </font>
    <font>
      <sz val="14"/>
      <name val="HGP創英角ｺﾞｼｯｸUB"/>
      <family val="3"/>
      <charset val="128"/>
    </font>
    <font>
      <sz val="11"/>
      <name val="HGP創英角ｺﾞｼｯｸUB"/>
      <family val="3"/>
      <charset val="128"/>
    </font>
    <font>
      <sz val="11"/>
      <color indexed="8"/>
      <name val="HGP創英角ｺﾞｼｯｸUB"/>
      <family val="3"/>
      <charset val="128"/>
    </font>
    <font>
      <sz val="9"/>
      <color indexed="8"/>
      <name val="HGP創英角ｺﾞｼｯｸUB"/>
      <family val="3"/>
      <charset val="128"/>
    </font>
    <font>
      <sz val="12"/>
      <name val="HGP創英角ｺﾞｼｯｸUB"/>
      <family val="3"/>
      <charset val="128"/>
    </font>
    <font>
      <sz val="16"/>
      <name val="HGP創英角ｺﾞｼｯｸUB"/>
      <family val="3"/>
      <charset val="128"/>
    </font>
    <font>
      <sz val="12"/>
      <color indexed="8"/>
      <name val="HGP創英角ｺﾞｼｯｸUB"/>
      <family val="3"/>
      <charset val="128"/>
    </font>
    <font>
      <sz val="10"/>
      <name val="HGP創英角ｺﾞｼｯｸUB"/>
      <family val="3"/>
      <charset val="128"/>
    </font>
    <font>
      <sz val="10"/>
      <color indexed="8"/>
      <name val="HGP創英角ｺﾞｼｯｸUB"/>
      <family val="3"/>
      <charset val="128"/>
    </font>
    <font>
      <sz val="10"/>
      <color indexed="8"/>
      <name val="HGP創英角ｺﾞｼｯｸUB"/>
      <family val="3"/>
      <charset val="128"/>
    </font>
    <font>
      <sz val="12"/>
      <color indexed="10"/>
      <name val="HGP創英角ｺﾞｼｯｸUB"/>
      <family val="3"/>
      <charset val="128"/>
    </font>
    <font>
      <sz val="11"/>
      <color indexed="10"/>
      <name val="HGP創英角ｺﾞｼｯｸUB"/>
      <family val="3"/>
      <charset val="128"/>
    </font>
    <font>
      <sz val="14"/>
      <color indexed="8"/>
      <name val="HGP創英角ｺﾞｼｯｸUB"/>
      <family val="3"/>
      <charset val="128"/>
    </font>
    <font>
      <b/>
      <sz val="11"/>
      <color indexed="8"/>
      <name val="HGP創英角ｺﾞｼｯｸUB"/>
      <family val="3"/>
      <charset val="128"/>
    </font>
    <font>
      <sz val="9"/>
      <color indexed="8"/>
      <name val="HGP創英角ｺﾞｼｯｸUB"/>
      <family val="3"/>
      <charset val="128"/>
    </font>
    <font>
      <sz val="10"/>
      <color indexed="10"/>
      <name val="HGP創英角ｺﾞｼｯｸUB"/>
      <family val="3"/>
      <charset val="128"/>
    </font>
    <font>
      <u/>
      <sz val="12"/>
      <name val="HGP創英角ｺﾞｼｯｸUB"/>
      <family val="3"/>
      <charset val="128"/>
    </font>
    <font>
      <sz val="11"/>
      <color indexed="8"/>
      <name val="HGP創英角ｺﾞｼｯｸUB"/>
      <family val="3"/>
      <charset val="128"/>
    </font>
    <font>
      <sz val="9"/>
      <color indexed="10"/>
      <name val="HGP創英角ｺﾞｼｯｸUB"/>
      <family val="3"/>
      <charset val="128"/>
    </font>
    <font>
      <sz val="14"/>
      <color indexed="10"/>
      <name val="HGP創英角ｺﾞｼｯｸUB"/>
      <family val="3"/>
      <charset val="128"/>
    </font>
    <font>
      <sz val="6"/>
      <name val="ＭＳ Ｐゴシック"/>
      <family val="3"/>
      <charset val="128"/>
    </font>
    <font>
      <sz val="16"/>
      <color indexed="8"/>
      <name val="HGP創英角ｺﾞｼｯｸUB"/>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20"/>
      <name val="HGP創英角ｺﾞｼｯｸUB"/>
      <family val="3"/>
      <charset val="128"/>
    </font>
    <font>
      <u/>
      <sz val="12"/>
      <color indexed="10"/>
      <name val="HGP創英角ｺﾞｼｯｸUB"/>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HGP創英角ｺﾞｼｯｸUB"/>
      <family val="3"/>
      <charset val="128"/>
    </font>
    <font>
      <sz val="12"/>
      <color rgb="FFFF0000"/>
      <name val="HGP創英角ｺﾞｼｯｸUB"/>
      <family val="3"/>
      <charset val="128"/>
    </font>
    <font>
      <sz val="11"/>
      <color theme="1"/>
      <name val="HGP創英角ｺﾞｼｯｸUB"/>
      <family val="3"/>
      <charset val="128"/>
    </font>
    <font>
      <sz val="10"/>
      <color rgb="FFFF0000"/>
      <name val="HGP創英角ｺﾞｼｯｸUB"/>
      <family val="3"/>
      <charset val="128"/>
    </font>
    <font>
      <sz val="9"/>
      <color rgb="FFFF0000"/>
      <name val="HGP創英角ｺﾞｼｯｸUB"/>
      <family val="3"/>
      <charset val="128"/>
    </font>
    <font>
      <sz val="12"/>
      <color theme="1"/>
      <name val="ＭＳ Ｐゴシック"/>
      <family val="3"/>
      <charset val="128"/>
      <scheme val="minor"/>
    </font>
    <font>
      <sz val="16"/>
      <color rgb="FFFF0000"/>
      <name val="HGP創英角ｺﾞｼｯｸUB"/>
      <family val="3"/>
      <charset val="128"/>
    </font>
    <font>
      <sz val="13"/>
      <color rgb="FFFF0000"/>
      <name val="HGP創英角ｺﾞｼｯｸUB"/>
      <family val="3"/>
      <charset val="128"/>
    </font>
    <font>
      <sz val="14"/>
      <color rgb="FFFF0000"/>
      <name val="HGP創英角ｺﾞｼｯｸUB"/>
      <family val="3"/>
      <charset val="128"/>
    </font>
    <font>
      <sz val="9"/>
      <color rgb="FF000000"/>
      <name val="HGP創英角ｺﾞｼｯｸUB"/>
      <family val="3"/>
      <charset val="128"/>
    </font>
    <font>
      <sz val="6"/>
      <color rgb="FF000000"/>
      <name val="HGP創英角ｺﾞｼｯｸUB"/>
      <family val="3"/>
      <charset val="128"/>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4"/>
      <color theme="1"/>
      <name val="HGP創英角ｺﾞｼｯｸUB"/>
      <family val="3"/>
      <charset val="128"/>
    </font>
    <font>
      <sz val="6"/>
      <name val="ＭＳ Ｐゴシック"/>
      <family val="2"/>
      <charset val="128"/>
      <scheme val="minor"/>
    </font>
    <font>
      <sz val="12"/>
      <color theme="1"/>
      <name val="HGP創英角ｺﾞｼｯｸUB"/>
      <family val="3"/>
      <charset val="128"/>
    </font>
    <font>
      <sz val="11"/>
      <color theme="1"/>
      <name val="Arial"/>
      <family val="2"/>
    </font>
    <font>
      <sz val="11"/>
      <name val="Arial"/>
      <family val="2"/>
    </font>
    <font>
      <sz val="11"/>
      <color theme="1"/>
      <name val="Calibri"/>
      <family val="2"/>
    </font>
    <font>
      <sz val="11"/>
      <name val="Calibri"/>
      <family val="2"/>
    </font>
    <font>
      <sz val="11"/>
      <color theme="1"/>
      <name val="Meiryo UI"/>
      <family val="3"/>
      <charset val="128"/>
    </font>
    <font>
      <sz val="6"/>
      <name val="游ゴシック"/>
      <family val="2"/>
      <charset val="128"/>
    </font>
    <font>
      <b/>
      <sz val="11"/>
      <color theme="1"/>
      <name val="Meiryo UI"/>
      <family val="3"/>
      <charset val="128"/>
    </font>
    <font>
      <b/>
      <sz val="11"/>
      <name val="Meiryo UI"/>
      <family val="3"/>
      <charset val="128"/>
    </font>
    <font>
      <sz val="11"/>
      <name val="Meiryo UI"/>
      <family val="3"/>
      <charset val="128"/>
    </font>
    <font>
      <sz val="11"/>
      <color theme="1"/>
      <name val="ＭＳ Ｐゴシック"/>
      <family val="3"/>
      <charset val="128"/>
    </font>
    <font>
      <u/>
      <sz val="11"/>
      <color theme="10"/>
      <name val="ＭＳ Ｐゴシック"/>
      <family val="3"/>
      <charset val="128"/>
      <scheme val="minor"/>
    </font>
  </fonts>
  <fills count="13">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s>
  <borders count="120">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medium">
        <color indexed="64"/>
      </left>
      <right style="thin">
        <color theme="0" tint="-0.49995422223578601"/>
      </right>
      <top style="medium">
        <color indexed="64"/>
      </top>
      <bottom style="thin">
        <color theme="0" tint="-0.49995422223578601"/>
      </bottom>
      <diagonal/>
    </border>
    <border>
      <left style="thin">
        <color theme="0" tint="-0.49995422223578601"/>
      </left>
      <right style="thin">
        <color theme="0" tint="-0.49995422223578601"/>
      </right>
      <top style="medium">
        <color indexed="64"/>
      </top>
      <bottom style="thin">
        <color theme="0" tint="-0.49995422223578601"/>
      </bottom>
      <diagonal/>
    </border>
    <border>
      <left style="thin">
        <color theme="0" tint="-0.49995422223578601"/>
      </left>
      <right style="medium">
        <color indexed="64"/>
      </right>
      <top style="medium">
        <color indexed="64"/>
      </top>
      <bottom style="thin">
        <color theme="0" tint="-0.49995422223578601"/>
      </bottom>
      <diagonal/>
    </border>
    <border>
      <left style="medium">
        <color indexed="64"/>
      </left>
      <right style="thin">
        <color theme="0" tint="-0.49995422223578601"/>
      </right>
      <top style="thin">
        <color theme="0" tint="-0.49995422223578601"/>
      </top>
      <bottom style="thin">
        <color theme="0" tint="-0.49995422223578601"/>
      </bottom>
      <diagonal/>
    </border>
    <border>
      <left style="thin">
        <color theme="0" tint="-0.49995422223578601"/>
      </left>
      <right style="medium">
        <color indexed="64"/>
      </right>
      <top style="thin">
        <color theme="0" tint="-0.49995422223578601"/>
      </top>
      <bottom style="thin">
        <color theme="0" tint="-0.49995422223578601"/>
      </bottom>
      <diagonal/>
    </border>
    <border>
      <left style="medium">
        <color indexed="64"/>
      </left>
      <right style="thin">
        <color theme="0" tint="-0.49995422223578601"/>
      </right>
      <top style="thin">
        <color theme="0" tint="-0.49995422223578601"/>
      </top>
      <bottom style="medium">
        <color indexed="64"/>
      </bottom>
      <diagonal/>
    </border>
    <border>
      <left style="thin">
        <color theme="0" tint="-0.49995422223578601"/>
      </left>
      <right style="thin">
        <color theme="0" tint="-0.49995422223578601"/>
      </right>
      <top style="thin">
        <color theme="0" tint="-0.49995422223578601"/>
      </top>
      <bottom style="medium">
        <color indexed="64"/>
      </bottom>
      <diagonal/>
    </border>
    <border>
      <left style="thin">
        <color theme="0" tint="-0.49995422223578601"/>
      </left>
      <right style="medium">
        <color indexed="64"/>
      </right>
      <top style="thin">
        <color theme="0" tint="-0.49995422223578601"/>
      </top>
      <bottom style="medium">
        <color indexed="64"/>
      </bottom>
      <diagonal/>
    </border>
    <border>
      <left/>
      <right style="thin">
        <color theme="0" tint="-0.49995422223578601"/>
      </right>
      <top style="medium">
        <color indexed="64"/>
      </top>
      <bottom style="thin">
        <color theme="0" tint="-0.49995422223578601"/>
      </bottom>
      <diagonal/>
    </border>
    <border>
      <left/>
      <right style="thin">
        <color theme="0" tint="-0.49995422223578601"/>
      </right>
      <top style="thin">
        <color theme="0" tint="-0.49995422223578601"/>
      </top>
      <bottom style="thin">
        <color theme="0" tint="-0.49995422223578601"/>
      </bottom>
      <diagonal/>
    </border>
    <border>
      <left/>
      <right style="thin">
        <color theme="0" tint="-0.49995422223578601"/>
      </right>
      <top style="thin">
        <color theme="0" tint="-0.49995422223578601"/>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7">
    <xf numFmtId="0" fontId="0" fillId="0" borderId="0">
      <alignment vertical="center"/>
    </xf>
    <xf numFmtId="0" fontId="36" fillId="0" borderId="0">
      <alignment vertical="center"/>
    </xf>
    <xf numFmtId="0" fontId="48" fillId="0" borderId="0">
      <alignment vertical="center"/>
    </xf>
    <xf numFmtId="0" fontId="50" fillId="0" borderId="0"/>
    <xf numFmtId="0" fontId="48" fillId="0" borderId="0">
      <alignment vertical="center"/>
    </xf>
    <xf numFmtId="0" fontId="54" fillId="0" borderId="0"/>
    <xf numFmtId="0" fontId="64" fillId="0" borderId="0" applyNumberFormat="0" applyFill="0" applyBorder="0" applyAlignment="0" applyProtection="0">
      <alignment vertical="center"/>
    </xf>
  </cellStyleXfs>
  <cellXfs count="828">
    <xf numFmtId="0" fontId="0" fillId="0" borderId="0" xfId="0">
      <alignment vertical="center"/>
    </xf>
    <xf numFmtId="49" fontId="1" fillId="0" borderId="0" xfId="0" applyNumberFormat="1" applyFont="1" applyAlignment="1">
      <alignment vertical="center"/>
    </xf>
    <xf numFmtId="49" fontId="1" fillId="0" borderId="0" xfId="0" applyNumberFormat="1" applyFont="1" applyFill="1" applyBorder="1" applyAlignment="1">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2" xfId="0" applyFont="1" applyBorder="1">
      <alignment vertical="center"/>
    </xf>
    <xf numFmtId="49" fontId="1"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9" fillId="0" borderId="0" xfId="0" applyNumberFormat="1" applyFont="1" applyBorder="1" applyAlignment="1">
      <alignment vertical="center"/>
    </xf>
    <xf numFmtId="49" fontId="1" fillId="0" borderId="0" xfId="0" applyNumberFormat="1" applyFont="1" applyBorder="1" applyAlignment="1">
      <alignment vertical="center"/>
    </xf>
    <xf numFmtId="0" fontId="11" fillId="0" borderId="0" xfId="0" applyFont="1">
      <alignment vertical="center"/>
    </xf>
    <xf numFmtId="49" fontId="5"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11" fillId="0" borderId="5" xfId="0" applyFont="1" applyBorder="1">
      <alignment vertical="center"/>
    </xf>
    <xf numFmtId="0" fontId="11" fillId="0" borderId="0" xfId="0" applyFont="1" applyBorder="1">
      <alignment vertical="center"/>
    </xf>
    <xf numFmtId="0" fontId="11" fillId="0" borderId="2"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11" fillId="0" borderId="0" xfId="0" applyFont="1" applyBorder="1" applyAlignment="1">
      <alignment vertical="center"/>
    </xf>
    <xf numFmtId="49" fontId="10" fillId="0" borderId="0" xfId="0" applyNumberFormat="1" applyFont="1" applyBorder="1" applyAlignment="1">
      <alignment horizontal="lef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8" fillId="0" borderId="9" xfId="0" applyFont="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1" xfId="0" applyFont="1" applyFill="1" applyBorder="1">
      <alignment vertical="center"/>
    </xf>
    <xf numFmtId="49" fontId="12" fillId="0" borderId="0" xfId="0" applyNumberFormat="1" applyFont="1" applyBorder="1" applyAlignment="1">
      <alignment horizontal="left" vertical="center"/>
    </xf>
    <xf numFmtId="0" fontId="11" fillId="0" borderId="0" xfId="0" applyFont="1" applyAlignment="1">
      <alignment horizontal="left" vertical="center"/>
    </xf>
    <xf numFmtId="49" fontId="15" fillId="0" borderId="0" xfId="0" applyNumberFormat="1" applyFont="1" applyBorder="1" applyAlignment="1">
      <alignment horizontal="center" vertical="center"/>
    </xf>
    <xf numFmtId="49" fontId="11" fillId="0" borderId="0" xfId="0" applyNumberFormat="1"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11" xfId="0" applyFont="1" applyBorder="1">
      <alignment vertical="center"/>
    </xf>
    <xf numFmtId="0" fontId="11" fillId="0" borderId="0" xfId="0" applyFont="1" applyBorder="1" applyAlignment="1">
      <alignment horizontal="center" vertical="center"/>
    </xf>
    <xf numFmtId="49" fontId="9" fillId="0" borderId="2" xfId="0" applyNumberFormat="1" applyFont="1" applyBorder="1" applyAlignment="1">
      <alignment horizontal="center" vertical="center"/>
    </xf>
    <xf numFmtId="49" fontId="6" fillId="0" borderId="0" xfId="0" applyNumberFormat="1" applyFont="1" applyBorder="1" applyAlignment="1">
      <alignment horizontal="left" vertical="center"/>
    </xf>
    <xf numFmtId="0" fontId="18" fillId="3" borderId="12" xfId="0" applyFont="1" applyFill="1" applyBorder="1" applyAlignment="1">
      <alignment horizontal="center" vertical="center" wrapText="1" readingOrder="1"/>
    </xf>
    <xf numFmtId="0" fontId="7" fillId="0" borderId="0" xfId="0" applyFont="1" applyFill="1">
      <alignment vertical="center"/>
    </xf>
    <xf numFmtId="0" fontId="11" fillId="0" borderId="3" xfId="0" applyFont="1" applyFill="1" applyBorder="1">
      <alignment vertical="center"/>
    </xf>
    <xf numFmtId="0" fontId="11" fillId="0" borderId="4" xfId="0" applyFont="1" applyFill="1" applyBorder="1">
      <alignment vertical="center"/>
    </xf>
    <xf numFmtId="0" fontId="11" fillId="0" borderId="1" xfId="0" applyFont="1" applyFill="1" applyBorder="1">
      <alignment vertical="center"/>
    </xf>
    <xf numFmtId="0" fontId="11" fillId="0" borderId="5" xfId="0" applyFont="1" applyFill="1" applyBorder="1">
      <alignment vertical="center"/>
    </xf>
    <xf numFmtId="49" fontId="9" fillId="0" borderId="0" xfId="0" applyNumberFormat="1" applyFont="1" applyFill="1" applyBorder="1" applyAlignment="1">
      <alignment horizontal="center" vertical="center"/>
    </xf>
    <xf numFmtId="0" fontId="11" fillId="0" borderId="0" xfId="0" applyFont="1" applyFill="1" applyBorder="1">
      <alignment vertical="center"/>
    </xf>
    <xf numFmtId="0" fontId="11" fillId="0" borderId="2" xfId="0" applyFont="1" applyFill="1" applyBorder="1">
      <alignment vertical="center"/>
    </xf>
    <xf numFmtId="0" fontId="11" fillId="0" borderId="4" xfId="0" applyFont="1" applyFill="1" applyBorder="1" applyAlignment="1">
      <alignment horizontal="center" vertical="center"/>
    </xf>
    <xf numFmtId="0" fontId="7" fillId="0" borderId="6"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49" fontId="1" fillId="0" borderId="0" xfId="0" applyNumberFormat="1" applyFont="1" applyBorder="1" applyAlignment="1">
      <alignment horizontal="left" vertical="center"/>
    </xf>
    <xf numFmtId="0" fontId="14" fillId="0" borderId="0" xfId="0" applyFont="1" applyBorder="1">
      <alignment vertical="center"/>
    </xf>
    <xf numFmtId="49" fontId="10" fillId="0" borderId="0" xfId="0" applyNumberFormat="1" applyFont="1" applyBorder="1" applyAlignment="1">
      <alignment horizontal="center" vertical="center"/>
    </xf>
    <xf numFmtId="0" fontId="22" fillId="0" borderId="0" xfId="1" applyFont="1">
      <alignment vertical="center"/>
    </xf>
    <xf numFmtId="49" fontId="1" fillId="0" borderId="0" xfId="1" applyNumberFormat="1" applyFont="1" applyFill="1" applyBorder="1" applyAlignment="1">
      <alignment vertical="center"/>
    </xf>
    <xf numFmtId="49" fontId="1" fillId="0" borderId="0" xfId="1" applyNumberFormat="1" applyFont="1" applyFill="1" applyBorder="1" applyAlignment="1">
      <alignment vertical="center" wrapText="1"/>
    </xf>
    <xf numFmtId="49" fontId="4" fillId="0" borderId="0" xfId="1" applyNumberFormat="1" applyFont="1" applyFill="1" applyBorder="1" applyAlignment="1">
      <alignment vertical="center" wrapText="1"/>
    </xf>
    <xf numFmtId="49" fontId="5" fillId="0" borderId="0" xfId="1" applyNumberFormat="1" applyFont="1" applyBorder="1" applyAlignment="1">
      <alignment horizontal="center" vertical="center"/>
    </xf>
    <xf numFmtId="49" fontId="9" fillId="0" borderId="0" xfId="1" applyNumberFormat="1" applyFont="1" applyBorder="1" applyAlignment="1">
      <alignment vertical="center"/>
    </xf>
    <xf numFmtId="49" fontId="9" fillId="0" borderId="0" xfId="1" applyNumberFormat="1" applyFont="1" applyBorder="1" applyAlignment="1">
      <alignment horizontal="center" vertical="center"/>
    </xf>
    <xf numFmtId="49" fontId="9" fillId="0" borderId="0" xfId="1" applyNumberFormat="1" applyFont="1" applyFill="1" applyBorder="1" applyAlignment="1">
      <alignment horizontal="center" vertical="center"/>
    </xf>
    <xf numFmtId="0" fontId="11" fillId="0" borderId="0" xfId="1" applyFont="1">
      <alignment vertical="center"/>
    </xf>
    <xf numFmtId="0" fontId="7" fillId="0" borderId="0" xfId="1" applyFont="1">
      <alignment vertical="center"/>
    </xf>
    <xf numFmtId="0" fontId="7" fillId="0" borderId="0" xfId="1" applyFont="1" applyFill="1">
      <alignment vertical="center"/>
    </xf>
    <xf numFmtId="0" fontId="11" fillId="0" borderId="3" xfId="1" applyFont="1" applyFill="1" applyBorder="1">
      <alignment vertical="center"/>
    </xf>
    <xf numFmtId="0" fontId="11" fillId="0" borderId="4" xfId="1" applyFont="1" applyFill="1" applyBorder="1">
      <alignment vertical="center"/>
    </xf>
    <xf numFmtId="0" fontId="11" fillId="0" borderId="5" xfId="1" applyFont="1" applyFill="1" applyBorder="1">
      <alignment vertical="center"/>
    </xf>
    <xf numFmtId="0" fontId="11" fillId="0" borderId="0" xfId="1" applyFont="1" applyFill="1" applyBorder="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1" fillId="0" borderId="2" xfId="1" applyFont="1" applyFill="1" applyBorder="1">
      <alignment vertical="center"/>
    </xf>
    <xf numFmtId="0" fontId="14" fillId="0" borderId="0" xfId="1" applyFont="1" applyBorder="1">
      <alignment vertical="center"/>
    </xf>
    <xf numFmtId="49" fontId="1" fillId="0" borderId="0" xfId="1" applyNumberFormat="1" applyFont="1" applyBorder="1" applyAlignment="1">
      <alignment horizontal="left" vertical="center"/>
    </xf>
    <xf numFmtId="0" fontId="11" fillId="0" borderId="6" xfId="1" applyFont="1" applyFill="1" applyBorder="1">
      <alignment vertical="center"/>
    </xf>
    <xf numFmtId="0" fontId="14" fillId="0" borderId="7" xfId="1" applyFont="1" applyBorder="1">
      <alignment vertical="center"/>
    </xf>
    <xf numFmtId="0" fontId="11" fillId="0" borderId="7" xfId="1" applyFont="1" applyFill="1" applyBorder="1">
      <alignment vertical="center"/>
    </xf>
    <xf numFmtId="49" fontId="1" fillId="0" borderId="7" xfId="1" applyNumberFormat="1" applyFont="1" applyBorder="1" applyAlignment="1">
      <alignment horizontal="left" vertical="center"/>
    </xf>
    <xf numFmtId="0" fontId="11" fillId="0" borderId="7" xfId="1" applyFont="1" applyFill="1" applyBorder="1" applyAlignment="1">
      <alignment horizontal="center" vertical="center"/>
    </xf>
    <xf numFmtId="0" fontId="11" fillId="0" borderId="8" xfId="1" applyFont="1" applyFill="1" applyBorder="1">
      <alignment vertical="center"/>
    </xf>
    <xf numFmtId="49" fontId="23" fillId="0" borderId="0" xfId="0" applyNumberFormat="1" applyFont="1" applyBorder="1" applyAlignment="1">
      <alignment horizontal="center" vertical="center"/>
    </xf>
    <xf numFmtId="0" fontId="7" fillId="0" borderId="0" xfId="0" applyFont="1" applyAlignment="1">
      <alignment horizontal="center" vertical="center"/>
    </xf>
    <xf numFmtId="0" fontId="37" fillId="0" borderId="0" xfId="0" applyFont="1">
      <alignment vertical="center"/>
    </xf>
    <xf numFmtId="0" fontId="38" fillId="0" borderId="0" xfId="0" applyFont="1" applyBorder="1">
      <alignment vertical="center"/>
    </xf>
    <xf numFmtId="0" fontId="38" fillId="0" borderId="0" xfId="1" applyFont="1" applyFill="1" applyBorder="1" applyAlignment="1">
      <alignment horizontal="center" vertical="center"/>
    </xf>
    <xf numFmtId="0" fontId="38" fillId="0" borderId="0" xfId="0" applyFont="1" applyFill="1" applyBorder="1" applyAlignment="1">
      <alignment horizontal="left" vertical="center"/>
    </xf>
    <xf numFmtId="0" fontId="38" fillId="0" borderId="0" xfId="1" applyFont="1" applyFill="1" applyBorder="1">
      <alignment vertical="center"/>
    </xf>
    <xf numFmtId="0" fontId="38" fillId="0" borderId="0" xfId="0" applyFont="1" applyBorder="1" applyAlignment="1">
      <alignment vertical="center"/>
    </xf>
    <xf numFmtId="0" fontId="9" fillId="0" borderId="0" xfId="0" applyFont="1" applyBorder="1">
      <alignment vertical="center"/>
    </xf>
    <xf numFmtId="0" fontId="9" fillId="0" borderId="0" xfId="0" applyFont="1" applyBorder="1" applyAlignment="1">
      <alignment horizontal="left" vertical="center"/>
    </xf>
    <xf numFmtId="0" fontId="13" fillId="0" borderId="0" xfId="0" applyFont="1" applyBorder="1">
      <alignment vertical="center"/>
    </xf>
    <xf numFmtId="0" fontId="9" fillId="0" borderId="0" xfId="0" applyFont="1" applyFill="1" applyBorder="1">
      <alignment vertical="center"/>
    </xf>
    <xf numFmtId="0" fontId="13" fillId="0" borderId="0" xfId="0" applyFont="1">
      <alignment vertical="center"/>
    </xf>
    <xf numFmtId="0" fontId="38" fillId="0" borderId="0" xfId="0" applyFont="1" applyFill="1" applyBorder="1">
      <alignment vertical="center"/>
    </xf>
    <xf numFmtId="49" fontId="5" fillId="0" borderId="8" xfId="0" applyNumberFormat="1" applyFont="1" applyBorder="1" applyAlignment="1">
      <alignment vertical="center"/>
    </xf>
    <xf numFmtId="0" fontId="0" fillId="0" borderId="0" xfId="0" applyBorder="1" applyAlignment="1">
      <alignment horizontal="center" vertical="center" wrapText="1"/>
    </xf>
    <xf numFmtId="49" fontId="1" fillId="0" borderId="0" xfId="0" applyNumberFormat="1" applyFont="1" applyFill="1" applyBorder="1" applyAlignment="1">
      <alignment horizontal="center" vertical="center" wrapText="1"/>
    </xf>
    <xf numFmtId="0" fontId="26" fillId="0" borderId="0" xfId="0" applyFont="1">
      <alignment vertical="center"/>
    </xf>
    <xf numFmtId="0" fontId="8" fillId="5" borderId="18" xfId="0" applyFont="1" applyFill="1" applyBorder="1" applyAlignment="1">
      <alignment horizontal="left" vertical="center" wrapText="1" readingOrder="1"/>
    </xf>
    <xf numFmtId="0" fontId="8" fillId="5" borderId="19" xfId="0" applyFont="1" applyFill="1" applyBorder="1" applyAlignment="1">
      <alignment horizontal="left" vertical="center" wrapText="1" readingOrder="1"/>
    </xf>
    <xf numFmtId="0" fontId="8" fillId="5" borderId="15" xfId="0" applyFont="1" applyFill="1" applyBorder="1" applyAlignment="1">
      <alignment horizontal="left" vertical="center" wrapText="1" readingOrder="1"/>
    </xf>
    <xf numFmtId="0" fontId="39" fillId="0" borderId="0" xfId="0" applyFont="1">
      <alignment vertical="center"/>
    </xf>
    <xf numFmtId="0" fontId="37" fillId="0" borderId="9" xfId="0" applyFont="1" applyBorder="1">
      <alignment vertical="center"/>
    </xf>
    <xf numFmtId="0" fontId="37" fillId="0" borderId="10" xfId="0" applyFont="1" applyBorder="1">
      <alignment vertical="center"/>
    </xf>
    <xf numFmtId="0" fontId="37" fillId="0" borderId="11" xfId="0" applyFont="1" applyBorder="1">
      <alignment vertical="center"/>
    </xf>
    <xf numFmtId="0" fontId="39" fillId="0" borderId="0" xfId="0" applyFont="1" applyFill="1">
      <alignment vertical="center"/>
    </xf>
    <xf numFmtId="49" fontId="38" fillId="0" borderId="0" xfId="0" applyNumberFormat="1" applyFont="1" applyBorder="1" applyAlignment="1">
      <alignment horizontal="center" vertical="center"/>
    </xf>
    <xf numFmtId="0" fontId="11" fillId="0" borderId="0" xfId="1" applyFont="1" applyFill="1" applyBorder="1" applyAlignment="1">
      <alignment horizontal="center" vertical="center" wrapText="1"/>
    </xf>
    <xf numFmtId="49" fontId="6"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40" fillId="0" borderId="0" xfId="0" applyNumberFormat="1" applyFont="1" applyBorder="1" applyAlignment="1">
      <alignment horizontal="left" vertical="center"/>
    </xf>
    <xf numFmtId="49" fontId="41" fillId="0" borderId="0" xfId="0" applyNumberFormat="1"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3" fillId="0" borderId="9" xfId="0" applyFont="1" applyBorder="1">
      <alignment vertical="center"/>
    </xf>
    <xf numFmtId="0" fontId="7" fillId="6" borderId="10" xfId="0" applyFont="1" applyFill="1" applyBorder="1">
      <alignment vertical="center"/>
    </xf>
    <xf numFmtId="0" fontId="7" fillId="6" borderId="11" xfId="0" applyFont="1" applyFill="1" applyBorder="1">
      <alignment vertical="center"/>
    </xf>
    <xf numFmtId="0" fontId="7" fillId="6" borderId="9" xfId="0" applyFont="1" applyFill="1" applyBorder="1">
      <alignment vertical="center"/>
    </xf>
    <xf numFmtId="0" fontId="7" fillId="0" borderId="10" xfId="0" applyFont="1" applyFill="1" applyBorder="1">
      <alignment vertical="center"/>
    </xf>
    <xf numFmtId="0" fontId="7" fillId="0" borderId="11" xfId="0" applyFont="1" applyFill="1" applyBorder="1">
      <alignment vertical="center"/>
    </xf>
    <xf numFmtId="0" fontId="7" fillId="0" borderId="9" xfId="0" applyFont="1" applyFill="1" applyBorder="1">
      <alignment vertical="center"/>
    </xf>
    <xf numFmtId="0" fontId="6" fillId="0" borderId="0" xfId="0" applyFont="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2" borderId="9"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12" fillId="0" borderId="9" xfId="0" applyFont="1" applyBorder="1">
      <alignment vertical="center"/>
    </xf>
    <xf numFmtId="0" fontId="1" fillId="0" borderId="9" xfId="0" applyFont="1" applyBorder="1">
      <alignment vertical="center"/>
    </xf>
    <xf numFmtId="0" fontId="6" fillId="6" borderId="9" xfId="0" applyFont="1" applyFill="1" applyBorder="1">
      <alignment vertical="center"/>
    </xf>
    <xf numFmtId="0" fontId="6" fillId="6" borderId="10" xfId="0" applyFont="1" applyFill="1" applyBorder="1">
      <alignment vertical="center"/>
    </xf>
    <xf numFmtId="0" fontId="6" fillId="6" borderId="11" xfId="0" applyFont="1" applyFill="1" applyBorder="1">
      <alignment vertical="center"/>
    </xf>
    <xf numFmtId="0" fontId="6" fillId="0" borderId="9"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6" fillId="0" borderId="0" xfId="0" applyFont="1" applyBorder="1">
      <alignment vertical="center"/>
    </xf>
    <xf numFmtId="0" fontId="41" fillId="0" borderId="9" xfId="0" applyFont="1" applyBorder="1">
      <alignment vertical="center"/>
    </xf>
    <xf numFmtId="0" fontId="9" fillId="0" borderId="0" xfId="0" applyFont="1">
      <alignment vertical="center"/>
    </xf>
    <xf numFmtId="0" fontId="6" fillId="0" borderId="0" xfId="0" applyFont="1" applyFill="1">
      <alignment vertical="center"/>
    </xf>
    <xf numFmtId="0" fontId="9" fillId="0" borderId="4" xfId="1" applyFont="1" applyFill="1" applyBorder="1">
      <alignment vertical="center"/>
    </xf>
    <xf numFmtId="0" fontId="9" fillId="0" borderId="1" xfId="1" applyFont="1" applyFill="1" applyBorder="1">
      <alignment vertical="center"/>
    </xf>
    <xf numFmtId="0" fontId="9" fillId="0" borderId="0" xfId="1" applyFont="1" applyFill="1" applyBorder="1">
      <alignment vertical="center"/>
    </xf>
    <xf numFmtId="0" fontId="6" fillId="0" borderId="0" xfId="1" applyFont="1">
      <alignment vertical="center"/>
    </xf>
    <xf numFmtId="0" fontId="9" fillId="0" borderId="0" xfId="1" applyFont="1" applyFill="1" applyBorder="1" applyAlignment="1">
      <alignment vertical="center"/>
    </xf>
    <xf numFmtId="0" fontId="9" fillId="0" borderId="0" xfId="1" applyFont="1" applyFill="1" applyBorder="1" applyAlignment="1">
      <alignment horizontal="left" vertical="center"/>
    </xf>
    <xf numFmtId="0" fontId="9" fillId="0" borderId="2" xfId="1" applyFont="1" applyFill="1" applyBorder="1">
      <alignment vertical="center"/>
    </xf>
    <xf numFmtId="0" fontId="9" fillId="0" borderId="0" xfId="1" applyFont="1" applyFill="1" applyBorder="1" applyAlignment="1">
      <alignment horizontal="center" vertical="center"/>
    </xf>
    <xf numFmtId="49" fontId="6" fillId="0" borderId="0" xfId="1" applyNumberFormat="1" applyFont="1" applyBorder="1" applyAlignment="1">
      <alignment horizontal="center" vertical="center"/>
    </xf>
    <xf numFmtId="49" fontId="9" fillId="4" borderId="3" xfId="0" applyNumberFormat="1" applyFont="1" applyFill="1" applyBorder="1" applyAlignment="1">
      <alignment vertical="center" wrapText="1"/>
    </xf>
    <xf numFmtId="49" fontId="9" fillId="4" borderId="4" xfId="0" applyNumberFormat="1" applyFont="1" applyFill="1" applyBorder="1" applyAlignment="1">
      <alignment vertical="center" wrapText="1"/>
    </xf>
    <xf numFmtId="0" fontId="42" fillId="0" borderId="5" xfId="0" applyFont="1" applyBorder="1" applyAlignment="1">
      <alignment horizontal="center" vertical="center"/>
    </xf>
    <xf numFmtId="49" fontId="5" fillId="0" borderId="2" xfId="0" applyNumberFormat="1" applyFont="1" applyBorder="1" applyAlignment="1">
      <alignment horizontal="center" vertical="center"/>
    </xf>
    <xf numFmtId="0" fontId="4" fillId="0" borderId="0" xfId="0" applyNumberFormat="1" applyFont="1" applyFill="1" applyBorder="1" applyAlignment="1">
      <alignment vertical="center" wrapText="1"/>
    </xf>
    <xf numFmtId="49" fontId="7" fillId="0" borderId="0" xfId="0" applyNumberFormat="1" applyFont="1" applyAlignment="1">
      <alignment horizontal="right" vertical="center"/>
    </xf>
    <xf numFmtId="0" fontId="38" fillId="0" borderId="5" xfId="0" applyFont="1" applyBorder="1">
      <alignment vertical="center"/>
    </xf>
    <xf numFmtId="0" fontId="38" fillId="0" borderId="3" xfId="0" applyFont="1" applyBorder="1">
      <alignment vertical="center"/>
    </xf>
    <xf numFmtId="0" fontId="38" fillId="0" borderId="4" xfId="0" applyFont="1" applyBorder="1">
      <alignment vertical="center"/>
    </xf>
    <xf numFmtId="0" fontId="38" fillId="0" borderId="1" xfId="0" applyFont="1" applyBorder="1">
      <alignment vertical="center"/>
    </xf>
    <xf numFmtId="0" fontId="38" fillId="0" borderId="2" xfId="0" applyFont="1" applyBorder="1">
      <alignment vertical="center"/>
    </xf>
    <xf numFmtId="0" fontId="37" fillId="0" borderId="6" xfId="0" applyFont="1" applyBorder="1">
      <alignment vertical="center"/>
    </xf>
    <xf numFmtId="0" fontId="37" fillId="0" borderId="7" xfId="0" applyFont="1" applyBorder="1">
      <alignment vertical="center"/>
    </xf>
    <xf numFmtId="0" fontId="37" fillId="0" borderId="8" xfId="0" applyFont="1" applyBorder="1">
      <alignment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3"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49" fontId="9" fillId="0" borderId="12" xfId="0" applyNumberFormat="1" applyFont="1" applyBorder="1" applyAlignment="1">
      <alignment vertical="center"/>
    </xf>
    <xf numFmtId="0" fontId="37" fillId="0" borderId="0" xfId="0" applyFont="1" applyAlignment="1">
      <alignment vertical="center"/>
    </xf>
    <xf numFmtId="0" fontId="11" fillId="0" borderId="0" xfId="0" applyFont="1" applyFill="1" applyBorder="1" applyAlignment="1">
      <alignment vertical="center"/>
    </xf>
    <xf numFmtId="0" fontId="9" fillId="0" borderId="3" xfId="0" applyFont="1" applyBorder="1">
      <alignment vertical="center"/>
    </xf>
    <xf numFmtId="0" fontId="9" fillId="0" borderId="4" xfId="0" applyFont="1" applyBorder="1">
      <alignment vertical="center"/>
    </xf>
    <xf numFmtId="0" fontId="9" fillId="0" borderId="1" xfId="0" applyFont="1" applyBorder="1">
      <alignment vertical="center"/>
    </xf>
    <xf numFmtId="0" fontId="9" fillId="0" borderId="5" xfId="0" applyFont="1" applyBorder="1">
      <alignment vertical="center"/>
    </xf>
    <xf numFmtId="0" fontId="9" fillId="0" borderId="0" xfId="0" applyFont="1" applyBorder="1" applyAlignment="1">
      <alignment vertical="center"/>
    </xf>
    <xf numFmtId="0" fontId="9" fillId="0" borderId="2"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49" fontId="5" fillId="0" borderId="0" xfId="2" applyNumberFormat="1" applyFont="1" applyAlignment="1">
      <alignment vertical="center"/>
    </xf>
    <xf numFmtId="49" fontId="1" fillId="0" borderId="0" xfId="1" applyNumberFormat="1" applyFont="1" applyAlignment="1">
      <alignment vertical="center"/>
    </xf>
    <xf numFmtId="49" fontId="5" fillId="0" borderId="0" xfId="2" applyNumberFormat="1" applyFont="1" applyBorder="1" applyAlignment="1">
      <alignment horizontal="center" vertical="center"/>
    </xf>
    <xf numFmtId="0" fontId="51" fillId="0" borderId="0" xfId="2" applyFont="1">
      <alignment vertical="center"/>
    </xf>
    <xf numFmtId="49" fontId="5" fillId="0" borderId="0" xfId="2" applyNumberFormat="1" applyFont="1" applyFill="1" applyBorder="1" applyAlignment="1">
      <alignment vertical="center"/>
    </xf>
    <xf numFmtId="49" fontId="5" fillId="0" borderId="0" xfId="2" applyNumberFormat="1" applyFont="1" applyFill="1" applyBorder="1" applyAlignment="1">
      <alignment vertical="center" wrapText="1"/>
    </xf>
    <xf numFmtId="0" fontId="7" fillId="0" borderId="0" xfId="3" applyFont="1" applyAlignment="1">
      <alignment vertical="center"/>
    </xf>
    <xf numFmtId="49" fontId="5" fillId="0" borderId="0" xfId="2" applyNumberFormat="1" applyFont="1" applyBorder="1" applyAlignment="1">
      <alignment vertical="center"/>
    </xf>
    <xf numFmtId="0" fontId="50" fillId="0" borderId="0" xfId="3"/>
    <xf numFmtId="0" fontId="5" fillId="0" borderId="3" xfId="2" applyFont="1" applyBorder="1" applyAlignment="1">
      <alignment vertical="center" wrapText="1"/>
    </xf>
    <xf numFmtId="49" fontId="5" fillId="0" borderId="4" xfId="2" applyNumberFormat="1" applyFont="1" applyBorder="1" applyAlignment="1">
      <alignment horizontal="center" vertical="center"/>
    </xf>
    <xf numFmtId="49" fontId="5" fillId="0" borderId="4" xfId="2" applyNumberFormat="1" applyFont="1" applyBorder="1" applyAlignment="1">
      <alignment horizontal="left" vertical="center"/>
    </xf>
    <xf numFmtId="0" fontId="5" fillId="0" borderId="4" xfId="2" applyFont="1" applyBorder="1" applyAlignment="1">
      <alignment vertical="center" wrapText="1"/>
    </xf>
    <xf numFmtId="0" fontId="5" fillId="0" borderId="4" xfId="2" applyFont="1" applyBorder="1">
      <alignment vertical="center"/>
    </xf>
    <xf numFmtId="0" fontId="5" fillId="0" borderId="1" xfId="2" applyFont="1" applyBorder="1">
      <alignment vertical="center"/>
    </xf>
    <xf numFmtId="0" fontId="5" fillId="0" borderId="5" xfId="2" applyFont="1" applyBorder="1" applyAlignment="1">
      <alignment vertical="center" wrapText="1"/>
    </xf>
    <xf numFmtId="0" fontId="5" fillId="0" borderId="0" xfId="3" applyFont="1" applyBorder="1" applyAlignment="1">
      <alignment vertical="center"/>
    </xf>
    <xf numFmtId="0" fontId="5" fillId="0" borderId="0" xfId="2" applyFont="1">
      <alignment vertical="center"/>
    </xf>
    <xf numFmtId="0" fontId="5" fillId="0" borderId="2" xfId="2" applyFont="1" applyBorder="1">
      <alignment vertical="center"/>
    </xf>
    <xf numFmtId="0" fontId="5" fillId="0" borderId="0" xfId="2" applyFont="1" applyBorder="1">
      <alignment vertical="center"/>
    </xf>
    <xf numFmtId="49" fontId="5" fillId="0" borderId="0" xfId="2" applyNumberFormat="1" applyFont="1" applyBorder="1" applyAlignment="1">
      <alignment horizontal="left" vertical="center"/>
    </xf>
    <xf numFmtId="0" fontId="5" fillId="0" borderId="0" xfId="3" applyFont="1" applyBorder="1" applyAlignment="1">
      <alignment horizontal="center" vertical="center"/>
    </xf>
    <xf numFmtId="0" fontId="5" fillId="0" borderId="0" xfId="3" applyFont="1" applyAlignment="1">
      <alignment vertical="center"/>
    </xf>
    <xf numFmtId="0" fontId="5" fillId="0" borderId="0" xfId="2" applyFont="1" applyBorder="1" applyAlignment="1">
      <alignment vertical="center" wrapText="1"/>
    </xf>
    <xf numFmtId="0" fontId="5" fillId="0" borderId="6" xfId="2" applyFont="1" applyBorder="1" applyAlignment="1">
      <alignment vertical="center" wrapText="1"/>
    </xf>
    <xf numFmtId="0" fontId="5" fillId="0" borderId="7" xfId="2" applyFont="1" applyBorder="1" applyAlignment="1">
      <alignment vertical="center" wrapText="1"/>
    </xf>
    <xf numFmtId="49" fontId="5" fillId="0" borderId="7" xfId="2" applyNumberFormat="1" applyFont="1" applyBorder="1" applyAlignment="1">
      <alignment horizontal="center" vertical="center"/>
    </xf>
    <xf numFmtId="49" fontId="5" fillId="0" borderId="7" xfId="2" applyNumberFormat="1" applyFont="1" applyBorder="1" applyAlignment="1">
      <alignment horizontal="left" vertical="center"/>
    </xf>
    <xf numFmtId="0" fontId="5" fillId="0" borderId="8" xfId="2" applyFont="1" applyBorder="1">
      <alignment vertical="center"/>
    </xf>
    <xf numFmtId="0" fontId="5" fillId="0" borderId="0" xfId="3" applyFont="1" applyBorder="1" applyAlignment="1">
      <alignment horizontal="right" vertical="center"/>
    </xf>
    <xf numFmtId="49" fontId="5" fillId="0" borderId="0" xfId="3" applyNumberFormat="1" applyFont="1" applyBorder="1" applyAlignment="1">
      <alignment horizontal="center" vertical="center"/>
    </xf>
    <xf numFmtId="49" fontId="9" fillId="0" borderId="0" xfId="0" applyNumberFormat="1" applyFont="1" applyBorder="1" applyAlignment="1">
      <alignment horizontal="center" vertical="center"/>
    </xf>
    <xf numFmtId="0" fontId="11" fillId="0" borderId="0" xfId="0" applyFont="1" applyFill="1" applyBorder="1" applyAlignment="1">
      <alignment horizontal="left" vertical="center"/>
    </xf>
    <xf numFmtId="0" fontId="11"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38"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 fillId="0" borderId="82" xfId="0" applyFont="1" applyBorder="1">
      <alignment vertical="center"/>
    </xf>
    <xf numFmtId="0" fontId="1" fillId="0" borderId="9" xfId="0" applyFont="1" applyBorder="1" applyAlignment="1">
      <alignment vertical="center" wrapText="1"/>
    </xf>
    <xf numFmtId="0" fontId="1" fillId="0" borderId="100" xfId="0" applyFont="1" applyBorder="1" applyAlignment="1">
      <alignment vertical="center" wrapText="1"/>
    </xf>
    <xf numFmtId="0" fontId="1" fillId="0" borderId="55" xfId="0" applyFont="1" applyBorder="1">
      <alignment vertical="center"/>
    </xf>
    <xf numFmtId="0" fontId="1" fillId="0" borderId="48" xfId="0" applyFont="1" applyBorder="1">
      <alignment vertical="center"/>
    </xf>
    <xf numFmtId="0" fontId="1" fillId="0" borderId="101" xfId="0" applyFont="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8" fillId="0" borderId="0" xfId="1" applyFont="1" applyFill="1" applyBorder="1" applyAlignment="1">
      <alignment horizontal="center" vertical="center"/>
    </xf>
    <xf numFmtId="0" fontId="40" fillId="0" borderId="0" xfId="0" applyFont="1" applyBorder="1">
      <alignment vertical="center"/>
    </xf>
    <xf numFmtId="0" fontId="11" fillId="0" borderId="0" xfId="1" applyFont="1" applyFill="1" applyBorder="1" applyAlignment="1">
      <alignment vertical="center"/>
    </xf>
    <xf numFmtId="0" fontId="40" fillId="0" borderId="0" xfId="0" applyFont="1">
      <alignmen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7" fillId="0" borderId="5" xfId="0" applyFont="1" applyBorder="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xf>
    <xf numFmtId="0" fontId="42" fillId="0" borderId="0" xfId="0" applyFont="1" applyBorder="1" applyAlignment="1">
      <alignment horizontal="center" vertical="center"/>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vertical="center"/>
    </xf>
    <xf numFmtId="0" fontId="54" fillId="0" borderId="0" xfId="5" applyFont="1" applyAlignment="1">
      <alignment vertical="center"/>
    </xf>
    <xf numFmtId="0" fontId="55" fillId="0" borderId="0" xfId="5" applyFont="1" applyAlignment="1">
      <alignment vertical="center"/>
    </xf>
    <xf numFmtId="0" fontId="56" fillId="0" borderId="0" xfId="5" applyFont="1" applyAlignment="1">
      <alignment vertical="center"/>
    </xf>
    <xf numFmtId="0" fontId="57" fillId="0" borderId="0" xfId="5" applyFont="1" applyAlignment="1">
      <alignment vertical="center"/>
    </xf>
    <xf numFmtId="0" fontId="58" fillId="0" borderId="0" xfId="5" applyFont="1" applyAlignment="1">
      <alignment vertical="center"/>
    </xf>
    <xf numFmtId="0" fontId="60" fillId="0" borderId="0" xfId="5" applyFont="1" applyAlignment="1">
      <alignment horizontal="center" vertical="center"/>
    </xf>
    <xf numFmtId="0" fontId="61" fillId="0" borderId="0" xfId="5" applyFont="1" applyAlignment="1">
      <alignment horizontal="center" vertical="center"/>
    </xf>
    <xf numFmtId="0" fontId="58" fillId="0" borderId="117" xfId="5" applyFont="1" applyBorder="1" applyAlignment="1">
      <alignment vertical="center"/>
    </xf>
    <xf numFmtId="0" fontId="58" fillId="11" borderId="117" xfId="5" applyFont="1" applyFill="1" applyBorder="1" applyAlignment="1">
      <alignment vertical="center"/>
    </xf>
    <xf numFmtId="0" fontId="62" fillId="0" borderId="118" xfId="5" applyFont="1" applyBorder="1" applyAlignment="1">
      <alignment vertical="center"/>
    </xf>
    <xf numFmtId="0" fontId="62" fillId="0" borderId="77" xfId="5" applyFont="1" applyBorder="1" applyAlignment="1">
      <alignment vertical="center"/>
    </xf>
    <xf numFmtId="0" fontId="62" fillId="11" borderId="77" xfId="5" applyFont="1" applyFill="1" applyBorder="1" applyAlignment="1">
      <alignment vertical="center"/>
    </xf>
    <xf numFmtId="0" fontId="58" fillId="0" borderId="0" xfId="5" applyFont="1" applyBorder="1" applyAlignment="1">
      <alignment vertical="center"/>
    </xf>
    <xf numFmtId="0" fontId="58" fillId="7" borderId="77" xfId="5" applyFont="1" applyFill="1" applyBorder="1" applyAlignment="1">
      <alignment vertical="center"/>
    </xf>
    <xf numFmtId="0" fontId="58" fillId="0" borderId="77" xfId="5" applyFont="1" applyBorder="1" applyAlignment="1">
      <alignment vertical="center"/>
    </xf>
    <xf numFmtId="0" fontId="58" fillId="12" borderId="77" xfId="5" applyFont="1" applyFill="1" applyBorder="1" applyAlignment="1">
      <alignment vertical="center"/>
    </xf>
    <xf numFmtId="49" fontId="58" fillId="12" borderId="77" xfId="5" applyNumberFormat="1" applyFont="1" applyFill="1" applyBorder="1" applyAlignment="1">
      <alignment vertical="center"/>
    </xf>
    <xf numFmtId="49" fontId="58" fillId="0" borderId="77" xfId="5" applyNumberFormat="1" applyFont="1" applyBorder="1" applyAlignment="1">
      <alignment vertical="center"/>
    </xf>
    <xf numFmtId="0" fontId="58" fillId="0" borderId="117" xfId="5" applyFont="1" applyFill="1" applyBorder="1" applyAlignment="1">
      <alignment vertical="center"/>
    </xf>
    <xf numFmtId="0" fontId="62" fillId="0" borderId="118" xfId="5" applyFont="1" applyFill="1" applyBorder="1" applyAlignment="1">
      <alignment vertical="center"/>
    </xf>
    <xf numFmtId="0" fontId="62" fillId="0" borderId="77" xfId="5" applyFont="1" applyFill="1" applyBorder="1" applyAlignment="1">
      <alignment vertical="center"/>
    </xf>
    <xf numFmtId="0" fontId="62" fillId="0" borderId="0" xfId="5" applyFont="1" applyFill="1" applyAlignment="1">
      <alignment vertical="center"/>
    </xf>
    <xf numFmtId="0" fontId="55" fillId="0" borderId="0" xfId="5" applyFont="1" applyFill="1" applyAlignment="1">
      <alignment vertical="center"/>
    </xf>
    <xf numFmtId="0" fontId="58" fillId="0" borderId="119" xfId="5" applyFont="1" applyBorder="1" applyAlignment="1">
      <alignment vertical="center"/>
    </xf>
    <xf numFmtId="0" fontId="58" fillId="11" borderId="119" xfId="5" applyFont="1" applyFill="1" applyBorder="1" applyAlignment="1">
      <alignment vertical="center"/>
    </xf>
    <xf numFmtId="0" fontId="62" fillId="0" borderId="0" xfId="5" applyFont="1" applyAlignment="1">
      <alignment vertical="center"/>
    </xf>
    <xf numFmtId="49" fontId="58" fillId="0" borderId="0" xfId="5" applyNumberFormat="1" applyFont="1" applyBorder="1" applyAlignment="1">
      <alignment vertical="center"/>
    </xf>
    <xf numFmtId="0" fontId="63" fillId="0" borderId="0" xfId="5" applyFont="1" applyAlignment="1">
      <alignment vertical="center"/>
    </xf>
    <xf numFmtId="0" fontId="55" fillId="0" borderId="0" xfId="5" applyFont="1" applyBorder="1" applyAlignment="1">
      <alignment vertical="center"/>
    </xf>
    <xf numFmtId="49" fontId="5" fillId="0" borderId="8" xfId="0" applyNumberFormat="1" applyFont="1" applyBorder="1" applyAlignment="1" applyProtection="1">
      <alignment vertical="center"/>
      <protection locked="0"/>
    </xf>
    <xf numFmtId="49" fontId="9" fillId="0" borderId="14" xfId="0" quotePrefix="1" applyNumberFormat="1" applyFont="1" applyBorder="1" applyAlignment="1" applyProtection="1">
      <alignment horizontal="center" vertical="center"/>
      <protection locked="0"/>
    </xf>
    <xf numFmtId="49" fontId="9" fillId="0" borderId="15" xfId="0" quotePrefix="1" applyNumberFormat="1" applyFont="1" applyBorder="1" applyAlignment="1" applyProtection="1">
      <alignment horizontal="center" vertical="center"/>
      <protection locked="0"/>
    </xf>
    <xf numFmtId="49" fontId="9" fillId="0" borderId="0" xfId="0" quotePrefix="1" applyNumberFormat="1" applyFont="1" applyBorder="1" applyAlignment="1" applyProtection="1">
      <alignment horizontal="center" vertical="center"/>
      <protection locked="0"/>
    </xf>
    <xf numFmtId="49" fontId="9" fillId="0" borderId="2" xfId="0" quotePrefix="1" applyNumberFormat="1" applyFont="1" applyBorder="1" applyAlignment="1" applyProtection="1">
      <alignment horizontal="center" vertical="center"/>
      <protection locked="0"/>
    </xf>
    <xf numFmtId="49" fontId="9" fillId="0" borderId="16" xfId="0" quotePrefix="1" applyNumberFormat="1" applyFont="1" applyBorder="1" applyAlignment="1" applyProtection="1">
      <alignment horizontal="center" vertical="center"/>
      <protection locked="0"/>
    </xf>
    <xf numFmtId="49" fontId="9" fillId="0" borderId="17" xfId="0" quotePrefix="1"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9" fillId="0" borderId="33"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4"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49" fontId="9" fillId="0" borderId="1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4" xfId="0" quotePrefix="1" applyNumberFormat="1" applyFont="1" applyBorder="1" applyAlignment="1">
      <alignment horizontal="center" vertical="center"/>
    </xf>
    <xf numFmtId="49" fontId="9" fillId="0" borderId="0" xfId="0" quotePrefix="1" applyNumberFormat="1" applyFont="1" applyBorder="1" applyAlignment="1">
      <alignment horizontal="center" vertical="center"/>
    </xf>
    <xf numFmtId="49" fontId="9" fillId="0" borderId="16" xfId="0" quotePrefix="1" applyNumberFormat="1" applyFont="1" applyBorder="1" applyAlignment="1">
      <alignment horizontal="center" vertical="center"/>
    </xf>
    <xf numFmtId="49" fontId="41" fillId="0" borderId="49" xfId="0" applyNumberFormat="1" applyFont="1" applyBorder="1" applyAlignment="1">
      <alignment horizontal="left" vertical="center"/>
    </xf>
    <xf numFmtId="49" fontId="41" fillId="0" borderId="54" xfId="0" applyNumberFormat="1" applyFont="1" applyBorder="1" applyAlignment="1">
      <alignment horizontal="left" vertical="center"/>
    </xf>
    <xf numFmtId="49" fontId="4" fillId="0" borderId="48"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39" xfId="0" applyNumberFormat="1" applyFont="1" applyBorder="1" applyAlignment="1">
      <alignment horizontal="left" vertical="center"/>
    </xf>
    <xf numFmtId="49" fontId="4" fillId="0" borderId="31" xfId="0" applyNumberFormat="1" applyFont="1" applyBorder="1" applyAlignment="1">
      <alignment horizontal="left" vertical="center"/>
    </xf>
    <xf numFmtId="49" fontId="5" fillId="0" borderId="40" xfId="0" applyNumberFormat="1" applyFont="1" applyBorder="1" applyAlignment="1" applyProtection="1">
      <alignment horizontal="left" vertical="center"/>
      <protection locked="0"/>
    </xf>
    <xf numFmtId="49" fontId="5" fillId="0" borderId="41" xfId="0" applyNumberFormat="1" applyFont="1" applyBorder="1" applyAlignment="1" applyProtection="1">
      <alignment horizontal="left" vertical="center"/>
      <protection locked="0"/>
    </xf>
    <xf numFmtId="49" fontId="5" fillId="0" borderId="42"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protection locked="0"/>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4" fillId="0" borderId="48" xfId="0" applyNumberFormat="1" applyFont="1" applyBorder="1" applyAlignment="1">
      <alignment horizontal="left" vertical="center" wrapText="1"/>
    </xf>
    <xf numFmtId="0" fontId="4" fillId="0" borderId="49" xfId="0" applyNumberFormat="1" applyFont="1" applyBorder="1" applyAlignment="1">
      <alignment horizontal="left" vertical="center" wrapText="1"/>
    </xf>
    <xf numFmtId="0" fontId="41" fillId="0" borderId="49" xfId="0" applyNumberFormat="1" applyFont="1" applyBorder="1" applyAlignment="1">
      <alignment horizontal="left" vertical="center"/>
    </xf>
    <xf numFmtId="0" fontId="41" fillId="0" borderId="54" xfId="0" applyNumberFormat="1" applyFont="1" applyBorder="1" applyAlignment="1">
      <alignment horizontal="left" vertical="center"/>
    </xf>
    <xf numFmtId="0" fontId="1" fillId="0" borderId="50"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25" xfId="0" applyNumberFormat="1" applyFont="1" applyBorder="1" applyAlignment="1">
      <alignment horizontal="left" vertical="center"/>
    </xf>
    <xf numFmtId="49" fontId="10"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xf>
    <xf numFmtId="49" fontId="9" fillId="4" borderId="3" xfId="0" applyNumberFormat="1" applyFont="1" applyFill="1" applyBorder="1" applyAlignment="1">
      <alignment horizontal="center" vertical="center" wrapText="1"/>
    </xf>
    <xf numFmtId="49" fontId="9" fillId="4" borderId="4" xfId="0" applyNumberFormat="1" applyFont="1" applyFill="1" applyBorder="1" applyAlignment="1">
      <alignment horizontal="center" vertical="center" wrapText="1"/>
    </xf>
    <xf numFmtId="49" fontId="9" fillId="4" borderId="44" xfId="0" applyNumberFormat="1" applyFont="1" applyFill="1" applyBorder="1" applyAlignment="1">
      <alignment horizontal="center" vertical="center" wrapText="1"/>
    </xf>
    <xf numFmtId="49" fontId="9" fillId="4" borderId="45" xfId="0" applyNumberFormat="1" applyFont="1" applyFill="1" applyBorder="1" applyAlignment="1">
      <alignment horizontal="center" vertical="center" wrapText="1"/>
    </xf>
    <xf numFmtId="49" fontId="9" fillId="4" borderId="16" xfId="0" applyNumberFormat="1" applyFont="1" applyFill="1" applyBorder="1" applyAlignment="1">
      <alignment horizontal="center" vertical="center" wrapText="1"/>
    </xf>
    <xf numFmtId="49" fontId="9" fillId="4" borderId="37" xfId="0" applyNumberFormat="1" applyFont="1" applyFill="1" applyBorder="1" applyAlignment="1">
      <alignment horizontal="center" vertical="center" wrapText="1"/>
    </xf>
    <xf numFmtId="49" fontId="4" fillId="0" borderId="50" xfId="0" applyNumberFormat="1" applyFont="1" applyBorder="1" applyAlignment="1">
      <alignment horizontal="left" vertical="center"/>
    </xf>
    <xf numFmtId="49" fontId="4" fillId="0" borderId="24" xfId="0" applyNumberFormat="1" applyFont="1" applyBorder="1" applyAlignment="1">
      <alignment horizontal="left" vertical="center"/>
    </xf>
    <xf numFmtId="49" fontId="12" fillId="0" borderId="24"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44" fillId="0" borderId="0" xfId="0" applyNumberFormat="1" applyFont="1" applyBorder="1" applyAlignment="1">
      <alignment horizontal="center" vertical="center"/>
    </xf>
    <xf numFmtId="49" fontId="9" fillId="4" borderId="46" xfId="0" applyNumberFormat="1" applyFont="1" applyFill="1" applyBorder="1" applyAlignment="1">
      <alignment horizontal="center" vertical="center"/>
    </xf>
    <xf numFmtId="49" fontId="9" fillId="4" borderId="10" xfId="0" applyNumberFormat="1" applyFont="1" applyFill="1" applyBorder="1" applyAlignment="1">
      <alignment horizontal="center" vertical="center"/>
    </xf>
    <xf numFmtId="49" fontId="9" fillId="4" borderId="11" xfId="0" applyNumberFormat="1" applyFont="1" applyFill="1" applyBorder="1" applyAlignment="1">
      <alignment horizontal="center" vertical="center"/>
    </xf>
    <xf numFmtId="49" fontId="5" fillId="0" borderId="9" xfId="0" applyNumberFormat="1" applyFont="1" applyBorder="1" applyAlignment="1" applyProtection="1">
      <alignment horizontal="left" vertical="center"/>
      <protection locked="0"/>
    </xf>
    <xf numFmtId="49" fontId="5" fillId="0" borderId="10"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47" xfId="0" applyNumberFormat="1" applyFont="1" applyBorder="1" applyAlignment="1" applyProtection="1">
      <alignment horizontal="left" vertical="center"/>
      <protection locked="0"/>
    </xf>
    <xf numFmtId="49" fontId="9" fillId="4" borderId="6" xfId="0" applyNumberFormat="1" applyFont="1" applyFill="1" applyBorder="1" applyAlignment="1">
      <alignment horizontal="center" vertical="center"/>
    </xf>
    <xf numFmtId="49" fontId="9" fillId="4" borderId="7" xfId="0" applyNumberFormat="1" applyFont="1" applyFill="1" applyBorder="1" applyAlignment="1">
      <alignment horizontal="center" vertical="center"/>
    </xf>
    <xf numFmtId="49" fontId="5" fillId="0" borderId="48" xfId="0" applyNumberFormat="1" applyFont="1" applyBorder="1" applyAlignment="1" applyProtection="1">
      <alignment horizontal="left" vertical="center"/>
      <protection locked="0"/>
    </xf>
    <xf numFmtId="49" fontId="5" fillId="0" borderId="49" xfId="0" applyNumberFormat="1" applyFont="1" applyBorder="1" applyAlignment="1" applyProtection="1">
      <alignment horizontal="left" vertical="center"/>
      <protection locked="0"/>
    </xf>
    <xf numFmtId="49" fontId="1" fillId="0" borderId="7" xfId="0" applyNumberFormat="1" applyFont="1" applyBorder="1" applyAlignment="1">
      <alignment horizontal="center" vertical="center"/>
    </xf>
    <xf numFmtId="0" fontId="43" fillId="7" borderId="97" xfId="0" applyFont="1" applyFill="1" applyBorder="1" applyAlignment="1">
      <alignment horizontal="center" vertical="center"/>
    </xf>
    <xf numFmtId="0" fontId="43" fillId="7" borderId="98" xfId="0" applyFont="1" applyFill="1" applyBorder="1" applyAlignment="1">
      <alignment horizontal="center" vertical="center"/>
    </xf>
    <xf numFmtId="0" fontId="43" fillId="7" borderId="99" xfId="0" applyFont="1" applyFill="1" applyBorder="1" applyAlignment="1">
      <alignment horizontal="center" vertical="center"/>
    </xf>
    <xf numFmtId="49" fontId="5" fillId="3" borderId="3"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12" fillId="0" borderId="7" xfId="0" applyNumberFormat="1" applyFont="1" applyBorder="1" applyAlignment="1" applyProtection="1">
      <alignment horizontal="left" vertical="center"/>
      <protection locked="0"/>
    </xf>
    <xf numFmtId="49" fontId="12" fillId="8" borderId="7" xfId="0" applyNumberFormat="1" applyFont="1" applyFill="1" applyBorder="1" applyAlignment="1" applyProtection="1">
      <alignment horizontal="left" vertical="center"/>
      <protection locked="0"/>
    </xf>
    <xf numFmtId="0" fontId="1" fillId="0" borderId="38"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1" xfId="0" applyNumberFormat="1" applyFont="1" applyBorder="1" applyAlignment="1">
      <alignment horizontal="left" vertical="center"/>
    </xf>
    <xf numFmtId="49" fontId="9" fillId="4" borderId="6" xfId="0" applyNumberFormat="1" applyFont="1" applyFill="1" applyBorder="1" applyAlignment="1">
      <alignment horizontal="center" vertical="center" wrapText="1"/>
    </xf>
    <xf numFmtId="49" fontId="9" fillId="4" borderId="7" xfId="0" applyNumberFormat="1" applyFont="1" applyFill="1" applyBorder="1" applyAlignment="1">
      <alignment horizontal="center" vertical="center" wrapText="1"/>
    </xf>
    <xf numFmtId="49" fontId="9" fillId="4" borderId="30" xfId="0" applyNumberFormat="1" applyFont="1" applyFill="1" applyBorder="1" applyAlignment="1">
      <alignment horizontal="center" vertical="center" wrapText="1"/>
    </xf>
    <xf numFmtId="49" fontId="5" fillId="0" borderId="43"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0" xfId="0" applyNumberFormat="1" applyFont="1" applyFill="1" applyBorder="1" applyAlignment="1">
      <alignment horizontal="center" vertical="center" wrapText="1"/>
    </xf>
    <xf numFmtId="49" fontId="9" fillId="4" borderId="26" xfId="0" applyNumberFormat="1" applyFont="1" applyFill="1" applyBorder="1" applyAlignment="1">
      <alignment horizontal="center" vertical="center" wrapText="1"/>
    </xf>
    <xf numFmtId="49" fontId="9" fillId="4" borderId="38"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49" fontId="9" fillId="4" borderId="36" xfId="0" applyNumberFormat="1" applyFont="1" applyFill="1" applyBorder="1" applyAlignment="1">
      <alignment horizontal="center" vertical="center"/>
    </xf>
    <xf numFmtId="49" fontId="9" fillId="4" borderId="16" xfId="0" applyNumberFormat="1" applyFont="1" applyFill="1" applyBorder="1" applyAlignment="1">
      <alignment horizontal="center" vertical="center"/>
    </xf>
    <xf numFmtId="49" fontId="9" fillId="4" borderId="33" xfId="0" applyNumberFormat="1" applyFont="1" applyFill="1" applyBorder="1" applyAlignment="1">
      <alignment horizontal="center" vertical="center"/>
    </xf>
    <xf numFmtId="49" fontId="9" fillId="4" borderId="14" xfId="0" applyNumberFormat="1" applyFont="1" applyFill="1" applyBorder="1" applyAlignment="1">
      <alignment horizontal="center" vertical="center"/>
    </xf>
    <xf numFmtId="49" fontId="9" fillId="4" borderId="0" xfId="0" applyNumberFormat="1" applyFont="1" applyFill="1" applyBorder="1" applyAlignment="1">
      <alignment horizontal="center" vertical="center"/>
    </xf>
    <xf numFmtId="49" fontId="5" fillId="0" borderId="38"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left" vertical="center"/>
      <protection locked="0"/>
    </xf>
    <xf numFmtId="49" fontId="5" fillId="0" borderId="16"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4" fillId="0" borderId="31" xfId="0" applyNumberFormat="1" applyFont="1" applyBorder="1" applyAlignment="1" applyProtection="1">
      <alignment horizontal="left" vertical="center"/>
      <protection locked="0"/>
    </xf>
    <xf numFmtId="49" fontId="4" fillId="0" borderId="32" xfId="0" applyNumberFormat="1" applyFont="1" applyBorder="1" applyAlignment="1" applyProtection="1">
      <alignment horizontal="left" vertical="center"/>
      <protection locked="0"/>
    </xf>
    <xf numFmtId="49" fontId="9" fillId="4" borderId="33" xfId="0" applyNumberFormat="1" applyFont="1" applyFill="1" applyBorder="1" applyAlignment="1">
      <alignment horizontal="center" vertical="center" wrapText="1"/>
    </xf>
    <xf numFmtId="49" fontId="9" fillId="4" borderId="14" xfId="0" applyNumberFormat="1" applyFont="1" applyFill="1" applyBorder="1" applyAlignment="1">
      <alignment horizontal="center" vertical="center" wrapText="1"/>
    </xf>
    <xf numFmtId="49" fontId="9" fillId="4" borderId="34" xfId="0" applyNumberFormat="1" applyFont="1" applyFill="1" applyBorder="1" applyAlignment="1">
      <alignment horizontal="center" vertical="center" wrapText="1"/>
    </xf>
    <xf numFmtId="49" fontId="9" fillId="4" borderId="35" xfId="0" applyNumberFormat="1" applyFont="1" applyFill="1" applyBorder="1" applyAlignment="1">
      <alignment horizontal="center" vertical="center" wrapText="1"/>
    </xf>
    <xf numFmtId="49" fontId="9" fillId="4" borderId="36" xfId="0" applyNumberFormat="1" applyFont="1" applyFill="1" applyBorder="1" applyAlignment="1">
      <alignment horizontal="center" vertical="center" wrapText="1"/>
    </xf>
    <xf numFmtId="49" fontId="31" fillId="0" borderId="27" xfId="0" applyNumberFormat="1" applyFont="1" applyBorder="1" applyAlignment="1" applyProtection="1">
      <alignment horizontal="left" vertical="center"/>
      <protection locked="0"/>
    </xf>
    <xf numFmtId="49" fontId="31" fillId="0" borderId="28" xfId="0" applyNumberFormat="1" applyFont="1" applyBorder="1" applyAlignment="1" applyProtection="1">
      <alignment horizontal="left" vertical="center"/>
      <protection locked="0"/>
    </xf>
    <xf numFmtId="49" fontId="31" fillId="0" borderId="29" xfId="0" applyNumberFormat="1" applyFont="1" applyBorder="1" applyAlignment="1" applyProtection="1">
      <alignment horizontal="left" vertical="center"/>
      <protection locked="0"/>
    </xf>
    <xf numFmtId="0" fontId="42" fillId="0" borderId="0"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30" xfId="0" applyFont="1" applyBorder="1" applyAlignment="1">
      <alignment horizontal="center" vertical="center"/>
    </xf>
    <xf numFmtId="49" fontId="31" fillId="0" borderId="51" xfId="0" applyNumberFormat="1" applyFont="1" applyBorder="1" applyAlignment="1" applyProtection="1">
      <alignment horizontal="left" vertical="center"/>
      <protection locked="0"/>
    </xf>
    <xf numFmtId="49" fontId="31" fillId="0" borderId="52" xfId="0" applyNumberFormat="1" applyFont="1" applyBorder="1" applyAlignment="1" applyProtection="1">
      <alignment horizontal="left" vertical="center"/>
      <protection locked="0"/>
    </xf>
    <xf numFmtId="49" fontId="31" fillId="0" borderId="53" xfId="0" applyNumberFormat="1" applyFont="1" applyBorder="1" applyAlignment="1" applyProtection="1">
      <alignment horizontal="left" vertical="center"/>
      <protection locked="0"/>
    </xf>
    <xf numFmtId="49" fontId="9" fillId="4" borderId="20" xfId="0" applyNumberFormat="1" applyFont="1" applyFill="1" applyBorder="1" applyAlignment="1">
      <alignment horizontal="center" vertical="center"/>
    </xf>
    <xf numFmtId="49" fontId="9" fillId="4" borderId="13" xfId="0" applyNumberFormat="1" applyFont="1" applyFill="1" applyBorder="1" applyAlignment="1">
      <alignment horizontal="center" vertical="center"/>
    </xf>
    <xf numFmtId="49" fontId="9" fillId="4" borderId="84" xfId="0" applyNumberFormat="1" applyFont="1" applyFill="1" applyBorder="1" applyAlignment="1">
      <alignment horizontal="center" vertical="center"/>
    </xf>
    <xf numFmtId="49" fontId="31" fillId="0" borderId="27" xfId="6" applyNumberFormat="1" applyFont="1" applyBorder="1" applyAlignment="1" applyProtection="1">
      <alignment horizontal="left" vertical="center"/>
      <protection locked="0"/>
    </xf>
    <xf numFmtId="0" fontId="57" fillId="0" borderId="114" xfId="5" applyFont="1" applyFill="1" applyBorder="1" applyAlignment="1">
      <alignment horizontal="left" vertical="center"/>
    </xf>
    <xf numFmtId="0" fontId="55" fillId="0" borderId="115" xfId="5" applyFont="1" applyFill="1" applyBorder="1" applyAlignment="1">
      <alignment vertical="center"/>
    </xf>
    <xf numFmtId="0" fontId="55" fillId="0" borderId="116" xfId="5" applyFont="1" applyFill="1" applyBorder="1" applyAlignment="1">
      <alignment vertical="center"/>
    </xf>
    <xf numFmtId="0" fontId="58" fillId="0" borderId="114" xfId="5" applyFont="1" applyBorder="1" applyAlignment="1">
      <alignment horizontal="left" vertical="center"/>
    </xf>
    <xf numFmtId="0" fontId="55" fillId="0" borderId="115" xfId="5" applyFont="1" applyBorder="1" applyAlignment="1">
      <alignment vertical="center"/>
    </xf>
    <xf numFmtId="0" fontId="55" fillId="0" borderId="116" xfId="5" applyFont="1" applyBorder="1" applyAlignment="1">
      <alignment vertical="center"/>
    </xf>
    <xf numFmtId="0" fontId="56" fillId="0" borderId="114" xfId="5" applyFont="1" applyBorder="1" applyAlignment="1">
      <alignment horizontal="left" vertical="center"/>
    </xf>
    <xf numFmtId="0" fontId="62" fillId="0" borderId="114" xfId="5" applyFont="1" applyFill="1" applyBorder="1" applyAlignment="1">
      <alignment horizontal="left" vertical="center"/>
    </xf>
    <xf numFmtId="49" fontId="1" fillId="0" borderId="0" xfId="0" applyNumberFormat="1" applyFont="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9" fillId="4" borderId="12" xfId="0" applyNumberFormat="1" applyFont="1" applyFill="1" applyBorder="1" applyAlignment="1">
      <alignment horizontal="center" vertical="center"/>
    </xf>
    <xf numFmtId="49" fontId="5" fillId="0" borderId="20"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4" xfId="0" applyNumberFormat="1" applyFont="1" applyBorder="1" applyAlignment="1" applyProtection="1">
      <alignment horizontal="center" vertical="center"/>
      <protection locked="0"/>
    </xf>
    <xf numFmtId="0" fontId="31" fillId="0" borderId="51" xfId="0" applyNumberFormat="1" applyFont="1" applyBorder="1" applyAlignment="1" applyProtection="1">
      <alignment horizontal="left" vertical="center"/>
      <protection locked="0"/>
    </xf>
    <xf numFmtId="0" fontId="31" fillId="0" borderId="52" xfId="0" applyNumberFormat="1" applyFont="1" applyBorder="1" applyAlignment="1" applyProtection="1">
      <alignment horizontal="left" vertical="center"/>
      <protection locked="0"/>
    </xf>
    <xf numFmtId="0" fontId="31" fillId="0" borderId="53" xfId="0" applyNumberFormat="1" applyFont="1" applyBorder="1" applyAlignment="1" applyProtection="1">
      <alignment horizontal="left" vertical="center"/>
      <protection locked="0"/>
    </xf>
    <xf numFmtId="0" fontId="31" fillId="0" borderId="27" xfId="0" applyNumberFormat="1" applyFont="1" applyBorder="1" applyAlignment="1" applyProtection="1">
      <alignment horizontal="left" vertical="center"/>
      <protection locked="0"/>
    </xf>
    <xf numFmtId="0" fontId="31" fillId="0" borderId="28" xfId="0" applyNumberFormat="1" applyFont="1" applyBorder="1" applyAlignment="1" applyProtection="1">
      <alignment horizontal="left" vertical="center"/>
      <protection locked="0"/>
    </xf>
    <xf numFmtId="0" fontId="31" fillId="0" borderId="29" xfId="0" applyNumberFormat="1" applyFont="1" applyBorder="1" applyAlignment="1" applyProtection="1">
      <alignment horizontal="left" vertical="center"/>
      <protection locked="0"/>
    </xf>
    <xf numFmtId="49" fontId="23" fillId="0" borderId="0" xfId="0" applyNumberFormat="1" applyFont="1" applyAlignment="1">
      <alignment horizontal="center" vertical="center"/>
    </xf>
    <xf numFmtId="49" fontId="20" fillId="0" borderId="24" xfId="0" applyNumberFormat="1" applyFont="1" applyBorder="1" applyAlignment="1">
      <alignment horizontal="left" vertical="center"/>
    </xf>
    <xf numFmtId="49" fontId="20" fillId="0" borderId="25" xfId="0" applyNumberFormat="1" applyFont="1" applyBorder="1" applyAlignment="1">
      <alignment horizontal="left" vertical="center"/>
    </xf>
    <xf numFmtId="49" fontId="24" fillId="0" borderId="40" xfId="0" applyNumberFormat="1" applyFont="1" applyBorder="1" applyAlignment="1">
      <alignment horizontal="left" vertical="center"/>
    </xf>
    <xf numFmtId="49" fontId="24" fillId="0" borderId="41" xfId="0" applyNumberFormat="1" applyFont="1" applyBorder="1" applyAlignment="1">
      <alignment horizontal="left" vertical="center"/>
    </xf>
    <xf numFmtId="49" fontId="24" fillId="0" borderId="59" xfId="0" applyNumberFormat="1" applyFont="1" applyBorder="1" applyAlignment="1">
      <alignment horizontal="left" vertical="center"/>
    </xf>
    <xf numFmtId="49" fontId="24" fillId="0" borderId="36" xfId="0" applyNumberFormat="1" applyFont="1" applyBorder="1" applyAlignment="1">
      <alignment horizontal="left" vertical="center"/>
    </xf>
    <xf numFmtId="49" fontId="24" fillId="0" borderId="16" xfId="0" applyNumberFormat="1" applyFont="1" applyBorder="1" applyAlignment="1">
      <alignment horizontal="left" vertical="center"/>
    </xf>
    <xf numFmtId="49" fontId="24" fillId="0" borderId="17" xfId="0" applyNumberFormat="1" applyFont="1" applyBorder="1" applyAlignment="1">
      <alignment horizontal="left" vertical="center"/>
    </xf>
    <xf numFmtId="49" fontId="24" fillId="0" borderId="9" xfId="0" applyNumberFormat="1" applyFont="1" applyBorder="1" applyAlignment="1">
      <alignment horizontal="left" vertical="center"/>
    </xf>
    <xf numFmtId="49" fontId="24" fillId="0" borderId="10" xfId="0" applyNumberFormat="1" applyFont="1" applyBorder="1" applyAlignment="1">
      <alignment horizontal="left" vertical="center"/>
    </xf>
    <xf numFmtId="49" fontId="24" fillId="0" borderId="47" xfId="0" applyNumberFormat="1" applyFont="1" applyBorder="1" applyAlignment="1">
      <alignment horizontal="left" vertical="center"/>
    </xf>
    <xf numFmtId="0" fontId="11" fillId="0" borderId="0"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49" fontId="6" fillId="4" borderId="20" xfId="0" applyNumberFormat="1" applyFont="1" applyFill="1" applyBorder="1" applyAlignment="1">
      <alignment horizontal="center" vertical="center"/>
    </xf>
    <xf numFmtId="49" fontId="6" fillId="4" borderId="13" xfId="0" applyNumberFormat="1" applyFont="1" applyFill="1" applyBorder="1" applyAlignment="1">
      <alignment horizontal="center" vertical="center"/>
    </xf>
    <xf numFmtId="49" fontId="6" fillId="4" borderId="12" xfId="0" applyNumberFormat="1" applyFont="1" applyFill="1" applyBorder="1" applyAlignment="1">
      <alignment horizontal="center" vertical="center"/>
    </xf>
    <xf numFmtId="49" fontId="9" fillId="3" borderId="20" xfId="0"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 fillId="0" borderId="7" xfId="0" applyNumberFormat="1" applyFont="1" applyBorder="1" applyAlignment="1">
      <alignment horizontal="center" vertical="center"/>
    </xf>
    <xf numFmtId="49" fontId="9" fillId="4" borderId="58" xfId="0" applyNumberFormat="1" applyFont="1" applyFill="1" applyBorder="1" applyAlignment="1">
      <alignment horizontal="center" vertical="center"/>
    </xf>
    <xf numFmtId="49" fontId="9" fillId="4" borderId="34" xfId="0" applyNumberFormat="1" applyFont="1" applyFill="1" applyBorder="1" applyAlignment="1">
      <alignment horizontal="center" vertical="center"/>
    </xf>
    <xf numFmtId="49" fontId="12" fillId="0" borderId="7" xfId="0" applyNumberFormat="1" applyFont="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49" fontId="11" fillId="0" borderId="4"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49" fontId="11" fillId="0" borderId="0" xfId="1" applyNumberFormat="1" applyFont="1" applyFill="1" applyBorder="1" applyAlignment="1">
      <alignment horizontal="center" vertical="center" wrapText="1"/>
    </xf>
    <xf numFmtId="49" fontId="11" fillId="0" borderId="2" xfId="1" applyNumberFormat="1" applyFont="1" applyFill="1" applyBorder="1" applyAlignment="1">
      <alignment horizontal="center" vertical="center" wrapText="1"/>
    </xf>
    <xf numFmtId="49" fontId="11" fillId="0" borderId="7" xfId="1" applyNumberFormat="1" applyFont="1" applyFill="1" applyBorder="1" applyAlignment="1">
      <alignment horizontal="center" vertical="center" wrapText="1"/>
    </xf>
    <xf numFmtId="49" fontId="11" fillId="0" borderId="8" xfId="1" applyNumberFormat="1" applyFont="1" applyFill="1" applyBorder="1" applyAlignment="1">
      <alignment horizontal="center" vertical="center" wrapText="1"/>
    </xf>
    <xf numFmtId="49" fontId="6" fillId="4" borderId="20" xfId="1" applyNumberFormat="1" applyFont="1" applyFill="1" applyBorder="1" applyAlignment="1">
      <alignment vertical="center"/>
    </xf>
    <xf numFmtId="49" fontId="6" fillId="4" borderId="13" xfId="1" applyNumberFormat="1" applyFont="1" applyFill="1" applyBorder="1" applyAlignment="1">
      <alignment vertical="center"/>
    </xf>
    <xf numFmtId="49" fontId="6" fillId="4" borderId="12" xfId="1" applyNumberFormat="1" applyFont="1" applyFill="1" applyBorder="1" applyAlignment="1">
      <alignment vertical="center"/>
    </xf>
    <xf numFmtId="49" fontId="9" fillId="0" borderId="20" xfId="1" applyNumberFormat="1" applyFont="1" applyBorder="1" applyAlignment="1">
      <alignment horizontal="center" vertical="center"/>
    </xf>
    <xf numFmtId="49" fontId="9" fillId="0" borderId="13" xfId="1" applyNumberFormat="1" applyFont="1" applyBorder="1" applyAlignment="1">
      <alignment horizontal="center" vertical="center"/>
    </xf>
    <xf numFmtId="49" fontId="9" fillId="0" borderId="12" xfId="1" applyNumberFormat="1" applyFont="1" applyBorder="1" applyAlignment="1">
      <alignment horizontal="center" vertical="center"/>
    </xf>
    <xf numFmtId="0" fontId="11" fillId="0" borderId="4"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0" xfId="0" applyFont="1" applyFill="1" applyBorder="1" applyAlignment="1">
      <alignment horizontal="center" vertical="center"/>
    </xf>
    <xf numFmtId="49" fontId="9" fillId="3" borderId="20" xfId="1" applyNumberFormat="1" applyFont="1" applyFill="1" applyBorder="1" applyAlignment="1">
      <alignment horizontal="center" vertical="center" wrapText="1"/>
    </xf>
    <xf numFmtId="49" fontId="9" fillId="3" borderId="13" xfId="1" applyNumberFormat="1" applyFont="1" applyFill="1" applyBorder="1" applyAlignment="1">
      <alignment horizontal="center" vertical="center" wrapText="1"/>
    </xf>
    <xf numFmtId="49" fontId="9" fillId="3" borderId="12" xfId="1" applyNumberFormat="1" applyFont="1" applyFill="1" applyBorder="1" applyAlignment="1">
      <alignment horizontal="center" vertical="center" wrapText="1"/>
    </xf>
    <xf numFmtId="0" fontId="40" fillId="0" borderId="20" xfId="1" applyFont="1" applyFill="1" applyBorder="1" applyAlignment="1">
      <alignment horizontal="center"/>
    </xf>
    <xf numFmtId="0" fontId="40" fillId="0" borderId="13" xfId="1" applyFont="1" applyFill="1" applyBorder="1" applyAlignment="1">
      <alignment horizontal="center"/>
    </xf>
    <xf numFmtId="0" fontId="40" fillId="0" borderId="12" xfId="1" applyFont="1" applyFill="1" applyBorder="1" applyAlignment="1">
      <alignment horizontal="center"/>
    </xf>
    <xf numFmtId="49" fontId="11" fillId="0" borderId="3" xfId="1" applyNumberFormat="1" applyFont="1" applyFill="1" applyBorder="1" applyAlignment="1">
      <alignment horizontal="center" vertical="center"/>
    </xf>
    <xf numFmtId="49" fontId="11" fillId="0" borderId="4" xfId="1" applyNumberFormat="1" applyFont="1" applyFill="1" applyBorder="1" applyAlignment="1">
      <alignment horizontal="center" vertical="center"/>
    </xf>
    <xf numFmtId="49" fontId="11" fillId="0" borderId="1" xfId="1" applyNumberFormat="1" applyFont="1" applyFill="1" applyBorder="1" applyAlignment="1">
      <alignment horizontal="center" vertical="center"/>
    </xf>
    <xf numFmtId="49" fontId="11" fillId="0" borderId="6" xfId="1" applyNumberFormat="1" applyFont="1" applyFill="1" applyBorder="1" applyAlignment="1">
      <alignment horizontal="center" vertical="center"/>
    </xf>
    <xf numFmtId="49" fontId="11" fillId="0" borderId="7" xfId="1" applyNumberFormat="1" applyFont="1" applyFill="1" applyBorder="1" applyAlignment="1">
      <alignment horizontal="center" vertical="center"/>
    </xf>
    <xf numFmtId="49" fontId="11" fillId="0" borderId="8" xfId="1" applyNumberFormat="1" applyFont="1" applyFill="1" applyBorder="1" applyAlignment="1">
      <alignment horizontal="center" vertical="center"/>
    </xf>
    <xf numFmtId="0" fontId="53" fillId="8" borderId="3" xfId="4" applyFont="1" applyFill="1" applyBorder="1" applyAlignment="1" applyProtection="1">
      <alignment horizontal="left" vertical="center"/>
    </xf>
    <xf numFmtId="0" fontId="53" fillId="8" borderId="4" xfId="4" applyFont="1" applyFill="1" applyBorder="1" applyAlignment="1" applyProtection="1">
      <alignment horizontal="left" vertical="center"/>
    </xf>
    <xf numFmtId="0" fontId="53" fillId="8" borderId="1" xfId="4" applyFont="1" applyFill="1" applyBorder="1" applyAlignment="1" applyProtection="1">
      <alignment horizontal="left" vertical="center"/>
    </xf>
    <xf numFmtId="0" fontId="53" fillId="8" borderId="5" xfId="4" applyFont="1" applyFill="1" applyBorder="1" applyAlignment="1" applyProtection="1">
      <alignment horizontal="left" vertical="center"/>
    </xf>
    <xf numFmtId="0" fontId="53" fillId="8" borderId="0" xfId="4" applyFont="1" applyFill="1" applyBorder="1" applyAlignment="1" applyProtection="1">
      <alignment horizontal="left" vertical="center"/>
    </xf>
    <xf numFmtId="0" fontId="53" fillId="8" borderId="2" xfId="4" applyFont="1" applyFill="1" applyBorder="1" applyAlignment="1" applyProtection="1">
      <alignment horizontal="left" vertical="center"/>
    </xf>
    <xf numFmtId="0" fontId="53" fillId="8" borderId="6" xfId="4" applyFont="1" applyFill="1" applyBorder="1" applyAlignment="1" applyProtection="1">
      <alignment horizontal="left" vertical="center"/>
    </xf>
    <xf numFmtId="0" fontId="53" fillId="8" borderId="7" xfId="4" applyFont="1" applyFill="1" applyBorder="1" applyAlignment="1" applyProtection="1">
      <alignment horizontal="left" vertical="center"/>
    </xf>
    <xf numFmtId="0" fontId="53" fillId="8" borderId="8" xfId="4" applyFont="1" applyFill="1" applyBorder="1" applyAlignment="1" applyProtection="1">
      <alignment horizontal="left" vertical="center"/>
    </xf>
    <xf numFmtId="49" fontId="9" fillId="3" borderId="20" xfId="0" applyNumberFormat="1" applyFont="1" applyFill="1" applyBorder="1" applyAlignment="1">
      <alignment horizontal="center" vertical="center"/>
    </xf>
    <xf numFmtId="49" fontId="9" fillId="3" borderId="13"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3" fillId="0" borderId="3" xfId="1" applyFont="1" applyFill="1" applyBorder="1" applyAlignment="1">
      <alignment horizontal="center"/>
    </xf>
    <xf numFmtId="0" fontId="13" fillId="0" borderId="4" xfId="1" applyFont="1" applyFill="1" applyBorder="1" applyAlignment="1">
      <alignment horizontal="center"/>
    </xf>
    <xf numFmtId="0" fontId="13" fillId="0" borderId="1" xfId="1" applyFont="1" applyFill="1" applyBorder="1" applyAlignment="1">
      <alignment horizontal="center"/>
    </xf>
    <xf numFmtId="0" fontId="13" fillId="0" borderId="6" xfId="1" applyFont="1" applyFill="1" applyBorder="1" applyAlignment="1">
      <alignment horizontal="center"/>
    </xf>
    <xf numFmtId="0" fontId="13" fillId="0" borderId="7" xfId="1" applyFont="1" applyFill="1" applyBorder="1" applyAlignment="1">
      <alignment horizontal="center"/>
    </xf>
    <xf numFmtId="0" fontId="13" fillId="0" borderId="8" xfId="1" applyFont="1" applyFill="1" applyBorder="1" applyAlignment="1">
      <alignment horizont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1" fillId="0" borderId="3" xfId="0" applyFont="1" applyBorder="1" applyAlignment="1">
      <alignment horizontal="left" vertical="center" wrapText="1"/>
    </xf>
    <xf numFmtId="49" fontId="9" fillId="4" borderId="20"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49" fontId="5" fillId="0" borderId="7" xfId="0" applyNumberFormat="1" applyFont="1" applyBorder="1" applyAlignment="1">
      <alignment horizontal="center" vertical="center"/>
    </xf>
    <xf numFmtId="49" fontId="12" fillId="8" borderId="7" xfId="0" applyNumberFormat="1" applyFont="1" applyFill="1" applyBorder="1" applyAlignment="1">
      <alignment horizontal="center" vertical="center"/>
    </xf>
    <xf numFmtId="49" fontId="9" fillId="4" borderId="55" xfId="0" applyNumberFormat="1" applyFont="1" applyFill="1" applyBorder="1" applyAlignment="1">
      <alignment horizontal="center" vertical="center"/>
    </xf>
    <xf numFmtId="49" fontId="9" fillId="4" borderId="56" xfId="0" applyNumberFormat="1" applyFont="1" applyFill="1" applyBorder="1" applyAlignment="1">
      <alignment horizontal="center" vertical="center"/>
    </xf>
    <xf numFmtId="49" fontId="9" fillId="4" borderId="48" xfId="0" applyNumberFormat="1" applyFont="1" applyFill="1" applyBorder="1" applyAlignment="1">
      <alignment horizontal="center" vertical="center"/>
    </xf>
    <xf numFmtId="49" fontId="9" fillId="0" borderId="57"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5" fillId="0" borderId="8" xfId="0" applyNumberFormat="1" applyFont="1" applyBorder="1" applyAlignment="1">
      <alignment horizontal="center" vertical="center"/>
    </xf>
    <xf numFmtId="0" fontId="7" fillId="0" borderId="0" xfId="0" applyFont="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9" fillId="0" borderId="3" xfId="0" applyNumberFormat="1" applyFont="1" applyBorder="1" applyAlignment="1">
      <alignment vertical="center"/>
    </xf>
    <xf numFmtId="49" fontId="9" fillId="0" borderId="4" xfId="0" applyNumberFormat="1" applyFont="1" applyBorder="1" applyAlignment="1">
      <alignment vertical="center"/>
    </xf>
    <xf numFmtId="49" fontId="9" fillId="0" borderId="1" xfId="0" applyNumberFormat="1" applyFont="1" applyBorder="1" applyAlignment="1">
      <alignment vertical="center"/>
    </xf>
    <xf numFmtId="49" fontId="9" fillId="0" borderId="5" xfId="0" applyNumberFormat="1" applyFont="1" applyBorder="1" applyAlignment="1">
      <alignment vertical="center"/>
    </xf>
    <xf numFmtId="49" fontId="9" fillId="0" borderId="0" xfId="0" applyNumberFormat="1" applyFont="1" applyBorder="1" applyAlignment="1">
      <alignment vertical="center"/>
    </xf>
    <xf numFmtId="49" fontId="9" fillId="0" borderId="2" xfId="0" applyNumberFormat="1" applyFont="1" applyBorder="1" applyAlignment="1">
      <alignment vertical="center"/>
    </xf>
    <xf numFmtId="49" fontId="9" fillId="0" borderId="6" xfId="0" applyNumberFormat="1" applyFont="1" applyBorder="1" applyAlignment="1">
      <alignment vertical="center"/>
    </xf>
    <xf numFmtId="49" fontId="9" fillId="0" borderId="7" xfId="0" applyNumberFormat="1" applyFont="1" applyBorder="1" applyAlignment="1">
      <alignment vertical="center"/>
    </xf>
    <xf numFmtId="49" fontId="9" fillId="0" borderId="8" xfId="0" applyNumberFormat="1" applyFont="1" applyBorder="1" applyAlignment="1">
      <alignment vertical="center"/>
    </xf>
    <xf numFmtId="0" fontId="53" fillId="8" borderId="103" xfId="4" applyFont="1" applyFill="1" applyBorder="1" applyAlignment="1" applyProtection="1">
      <alignment horizontal="left" vertical="center"/>
    </xf>
    <xf numFmtId="0" fontId="53" fillId="8" borderId="104" xfId="4" applyFont="1" applyFill="1" applyBorder="1" applyAlignment="1" applyProtection="1">
      <alignment horizontal="left" vertical="center"/>
    </xf>
    <xf numFmtId="0" fontId="53" fillId="8" borderId="105" xfId="4" applyFont="1" applyFill="1" applyBorder="1" applyAlignment="1" applyProtection="1">
      <alignment horizontal="left" vertical="center"/>
    </xf>
    <xf numFmtId="0" fontId="53" fillId="8" borderId="106" xfId="4" applyFont="1" applyFill="1" applyBorder="1" applyAlignment="1" applyProtection="1">
      <alignment horizontal="left" vertical="center"/>
    </xf>
    <xf numFmtId="0" fontId="53" fillId="8" borderId="102" xfId="4" applyFont="1" applyFill="1" applyBorder="1" applyAlignment="1" applyProtection="1">
      <alignment horizontal="left" vertical="center"/>
    </xf>
    <xf numFmtId="0" fontId="53" fillId="8" borderId="107" xfId="4" applyFont="1" applyFill="1" applyBorder="1" applyAlignment="1" applyProtection="1">
      <alignment horizontal="left" vertical="center"/>
    </xf>
    <xf numFmtId="0" fontId="53" fillId="8" borderId="108" xfId="4" applyFont="1" applyFill="1" applyBorder="1" applyAlignment="1" applyProtection="1">
      <alignment horizontal="left" vertical="center"/>
    </xf>
    <xf numFmtId="0" fontId="53" fillId="8" borderId="109" xfId="4" applyFont="1" applyFill="1" applyBorder="1" applyAlignment="1" applyProtection="1">
      <alignment horizontal="left" vertical="center"/>
    </xf>
    <xf numFmtId="0" fontId="53" fillId="8" borderId="110" xfId="4" applyFont="1" applyFill="1" applyBorder="1" applyAlignment="1" applyProtection="1">
      <alignment horizontal="left" vertical="center"/>
    </xf>
    <xf numFmtId="0" fontId="53" fillId="8" borderId="111" xfId="4" applyFont="1" applyFill="1" applyBorder="1" applyAlignment="1" applyProtection="1">
      <alignment horizontal="left" vertical="center"/>
    </xf>
    <xf numFmtId="0" fontId="53" fillId="8" borderId="112" xfId="4" applyFont="1" applyFill="1" applyBorder="1" applyAlignment="1" applyProtection="1">
      <alignment horizontal="left" vertical="center"/>
    </xf>
    <xf numFmtId="0" fontId="53" fillId="8" borderId="113" xfId="4" applyFont="1" applyFill="1" applyBorder="1" applyAlignment="1" applyProtection="1">
      <alignment horizontal="left" vertical="center"/>
    </xf>
    <xf numFmtId="0" fontId="38" fillId="0" borderId="3" xfId="1" applyFont="1" applyFill="1" applyBorder="1" applyAlignment="1">
      <alignment horizontal="center" vertical="center"/>
    </xf>
    <xf numFmtId="0" fontId="38" fillId="0" borderId="4" xfId="1" applyFont="1" applyFill="1" applyBorder="1" applyAlignment="1">
      <alignment horizontal="center" vertical="center"/>
    </xf>
    <xf numFmtId="0" fontId="38" fillId="0" borderId="1" xfId="1" applyFont="1" applyFill="1" applyBorder="1" applyAlignment="1">
      <alignment horizontal="center" vertical="center"/>
    </xf>
    <xf numFmtId="0" fontId="38" fillId="0" borderId="5" xfId="1" applyFont="1" applyFill="1" applyBorder="1" applyAlignment="1">
      <alignment horizontal="center" vertical="center"/>
    </xf>
    <xf numFmtId="0" fontId="38" fillId="0" borderId="0" xfId="1" applyFont="1" applyFill="1" applyBorder="1" applyAlignment="1">
      <alignment horizontal="center" vertical="center"/>
    </xf>
    <xf numFmtId="0" fontId="38" fillId="0" borderId="2" xfId="1" applyFont="1" applyFill="1" applyBorder="1" applyAlignment="1">
      <alignment horizontal="center" vertical="center"/>
    </xf>
    <xf numFmtId="0" fontId="40" fillId="0" borderId="6" xfId="1" applyFont="1" applyFill="1" applyBorder="1" applyAlignment="1">
      <alignment horizontal="center"/>
    </xf>
    <xf numFmtId="0" fontId="40" fillId="0" borderId="7" xfId="1" applyFont="1" applyFill="1" applyBorder="1" applyAlignment="1">
      <alignment horizontal="center"/>
    </xf>
    <xf numFmtId="0" fontId="40" fillId="0" borderId="8" xfId="1" applyFont="1" applyFill="1" applyBorder="1" applyAlignment="1">
      <alignment horizontal="center"/>
    </xf>
    <xf numFmtId="0" fontId="40" fillId="0" borderId="3" xfId="1" applyFont="1" applyFill="1" applyBorder="1" applyAlignment="1">
      <alignment horizontal="center" vertical="center"/>
    </xf>
    <xf numFmtId="0" fontId="40" fillId="0" borderId="4" xfId="1" applyFont="1" applyFill="1" applyBorder="1" applyAlignment="1">
      <alignment horizontal="center" vertical="center"/>
    </xf>
    <xf numFmtId="0" fontId="40" fillId="0" borderId="1" xfId="1" applyFont="1" applyFill="1" applyBorder="1" applyAlignment="1">
      <alignment horizontal="center" vertical="center"/>
    </xf>
    <xf numFmtId="0" fontId="40" fillId="0" borderId="6" xfId="1" applyFont="1" applyFill="1" applyBorder="1" applyAlignment="1">
      <alignment horizontal="center" vertical="center"/>
    </xf>
    <xf numFmtId="0" fontId="40" fillId="0" borderId="7" xfId="1" applyFont="1" applyFill="1" applyBorder="1" applyAlignment="1">
      <alignment horizontal="center" vertical="center"/>
    </xf>
    <xf numFmtId="0" fontId="40" fillId="0" borderId="8" xfId="1"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Alignment="1">
      <alignment horizontal="center" vertical="center"/>
    </xf>
    <xf numFmtId="0" fontId="38" fillId="0" borderId="0" xfId="0" applyFont="1" applyBorder="1" applyAlignment="1">
      <alignment horizontal="center" vertical="center"/>
    </xf>
    <xf numFmtId="49" fontId="20" fillId="0" borderId="0"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9" fillId="4" borderId="60" xfId="0" applyNumberFormat="1" applyFont="1" applyFill="1" applyBorder="1" applyAlignment="1">
      <alignment horizontal="center" vertical="center"/>
    </xf>
    <xf numFmtId="49" fontId="9" fillId="4" borderId="57" xfId="0" applyNumberFormat="1" applyFont="1" applyFill="1" applyBorder="1" applyAlignment="1">
      <alignment horizontal="center" vertical="center"/>
    </xf>
    <xf numFmtId="49" fontId="9" fillId="4" borderId="43" xfId="0" applyNumberFormat="1" applyFont="1" applyFill="1" applyBorder="1" applyAlignment="1">
      <alignment horizontal="center" vertical="center"/>
    </xf>
    <xf numFmtId="49" fontId="45" fillId="0" borderId="57" xfId="0" applyNumberFormat="1" applyFont="1" applyFill="1" applyBorder="1" applyAlignment="1">
      <alignment horizontal="center" vertical="center"/>
    </xf>
    <xf numFmtId="49" fontId="45" fillId="0" borderId="43" xfId="0" applyNumberFormat="1"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49" fontId="45" fillId="0" borderId="7" xfId="0" applyNumberFormat="1" applyFont="1" applyBorder="1" applyAlignment="1">
      <alignment horizontal="center" vertical="center"/>
    </xf>
    <xf numFmtId="49" fontId="45" fillId="0" borderId="8" xfId="0" applyNumberFormat="1" applyFont="1" applyBorder="1" applyAlignment="1">
      <alignment horizontal="center" vertical="center"/>
    </xf>
    <xf numFmtId="0" fontId="13" fillId="0" borderId="4" xfId="0" applyFont="1" applyBorder="1" applyAlignment="1">
      <alignment horizontal="left" vertical="top" wrapText="1"/>
    </xf>
    <xf numFmtId="0" fontId="7" fillId="0" borderId="46" xfId="0" applyFont="1" applyBorder="1" applyAlignment="1">
      <alignment horizontal="center" vertical="center" wrapText="1"/>
    </xf>
    <xf numFmtId="0" fontId="7" fillId="0" borderId="10" xfId="0" applyFont="1" applyBorder="1" applyAlignment="1">
      <alignment horizontal="center" vertical="center" wrapText="1"/>
    </xf>
    <xf numFmtId="49" fontId="9" fillId="0" borderId="67" xfId="0" applyNumberFormat="1" applyFont="1" applyBorder="1" applyAlignment="1">
      <alignment horizontal="center" vertical="center"/>
    </xf>
    <xf numFmtId="49" fontId="9" fillId="0" borderId="17" xfId="0" applyNumberFormat="1"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49" xfId="0" applyFont="1" applyBorder="1" applyAlignment="1">
      <alignment horizontal="center" vertical="center" wrapText="1"/>
    </xf>
    <xf numFmtId="49" fontId="9" fillId="0" borderId="7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49" fontId="10" fillId="8"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6" fillId="9" borderId="20"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xf>
    <xf numFmtId="49" fontId="6" fillId="9" borderId="61" xfId="0" applyNumberFormat="1" applyFont="1" applyFill="1" applyBorder="1" applyAlignment="1">
      <alignment horizontal="center" vertical="center"/>
    </xf>
    <xf numFmtId="49" fontId="9" fillId="0" borderId="0" xfId="0" applyNumberFormat="1" applyFont="1" applyBorder="1" applyAlignment="1">
      <alignment horizontal="left" vertical="center" wrapText="1"/>
    </xf>
    <xf numFmtId="0" fontId="9" fillId="0" borderId="0" xfId="0" applyNumberFormat="1" applyFont="1" applyBorder="1" applyAlignment="1">
      <alignment horizontal="center" vertical="center"/>
    </xf>
    <xf numFmtId="49" fontId="6" fillId="4" borderId="0"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0" fontId="7" fillId="3" borderId="20" xfId="0" applyFont="1" applyFill="1" applyBorder="1" applyAlignment="1">
      <alignment horizontal="center" vertical="center"/>
    </xf>
    <xf numFmtId="0" fontId="7" fillId="9" borderId="13" xfId="0" applyFont="1" applyFill="1" applyBorder="1" applyAlignment="1">
      <alignment horizontal="center" vertical="center"/>
    </xf>
    <xf numFmtId="0" fontId="7" fillId="9" borderId="62"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61" xfId="0" applyFont="1" applyFill="1" applyBorder="1" applyAlignment="1">
      <alignment horizontal="center" vertical="center"/>
    </xf>
    <xf numFmtId="0" fontId="16" fillId="0" borderId="63" xfId="0" applyFont="1" applyBorder="1" applyAlignment="1">
      <alignment horizontal="center" vertical="center" wrapText="1"/>
    </xf>
    <xf numFmtId="0" fontId="16" fillId="0" borderId="22" xfId="0" applyFont="1" applyBorder="1" applyAlignment="1">
      <alignment horizontal="center" vertical="center" wrapText="1"/>
    </xf>
    <xf numFmtId="49" fontId="38" fillId="0" borderId="64"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65" xfId="0" applyNumberFormat="1" applyFont="1" applyBorder="1" applyAlignment="1">
      <alignment horizontal="center" vertical="center"/>
    </xf>
    <xf numFmtId="0" fontId="16" fillId="0" borderId="64" xfId="0" applyFont="1" applyBorder="1" applyAlignment="1">
      <alignment horizontal="center" vertical="center" wrapText="1"/>
    </xf>
    <xf numFmtId="0" fontId="16" fillId="0" borderId="66" xfId="0" applyFont="1" applyBorder="1" applyAlignment="1">
      <alignment horizontal="center" vertical="center" wrapText="1"/>
    </xf>
    <xf numFmtId="0" fontId="7" fillId="0" borderId="77" xfId="0" applyFont="1" applyBorder="1" applyAlignment="1">
      <alignment horizontal="left" vertical="center" wrapText="1"/>
    </xf>
    <xf numFmtId="0" fontId="7" fillId="0" borderId="56" xfId="0" applyFont="1" applyBorder="1" applyAlignment="1">
      <alignment horizontal="left" vertical="center" wrapText="1"/>
    </xf>
    <xf numFmtId="0" fontId="6" fillId="0" borderId="82" xfId="0" applyFont="1" applyBorder="1" applyAlignment="1">
      <alignment horizontal="left" vertical="center" wrapText="1" readingOrder="1"/>
    </xf>
    <xf numFmtId="0" fontId="6" fillId="0" borderId="77" xfId="0" applyFont="1" applyBorder="1" applyAlignment="1">
      <alignment horizontal="left" vertical="center" wrapText="1" readingOrder="1"/>
    </xf>
    <xf numFmtId="0" fontId="7" fillId="0" borderId="77" xfId="0" applyFont="1" applyBorder="1" applyAlignment="1">
      <alignment horizontal="left" vertical="center"/>
    </xf>
    <xf numFmtId="0" fontId="7" fillId="0" borderId="81" xfId="0" applyFont="1" applyBorder="1" applyAlignment="1">
      <alignment horizontal="left" vertical="center"/>
    </xf>
    <xf numFmtId="0" fontId="6" fillId="0" borderId="55" xfId="0" applyFont="1" applyBorder="1" applyAlignment="1">
      <alignment horizontal="left" vertical="center" wrapText="1" readingOrder="1"/>
    </xf>
    <xf numFmtId="0" fontId="6" fillId="0" borderId="56" xfId="0" applyFont="1" applyBorder="1" applyAlignment="1">
      <alignment horizontal="left" vertical="center" wrapText="1" readingOrder="1"/>
    </xf>
    <xf numFmtId="0" fontId="7" fillId="0" borderId="56" xfId="0" applyFont="1" applyBorder="1" applyAlignment="1">
      <alignment horizontal="left" vertical="center"/>
    </xf>
    <xf numFmtId="0" fontId="7" fillId="0" borderId="83" xfId="0" applyFont="1" applyBorder="1" applyAlignment="1">
      <alignment horizontal="left" vertical="center"/>
    </xf>
    <xf numFmtId="0" fontId="7" fillId="3" borderId="76" xfId="0" applyFont="1" applyFill="1" applyBorder="1" applyAlignment="1">
      <alignment horizontal="center" vertical="center"/>
    </xf>
    <xf numFmtId="0" fontId="7" fillId="3" borderId="78" xfId="0" applyFont="1" applyFill="1" applyBorder="1" applyAlignment="1">
      <alignment horizontal="center" vertical="center"/>
    </xf>
    <xf numFmtId="0" fontId="16" fillId="0" borderId="76" xfId="0" applyFont="1" applyBorder="1" applyAlignment="1">
      <alignment horizontal="left" vertical="center" wrapText="1"/>
    </xf>
    <xf numFmtId="0" fontId="16" fillId="0" borderId="76" xfId="0" applyFont="1" applyBorder="1" applyAlignment="1">
      <alignment horizontal="left" vertical="center"/>
    </xf>
    <xf numFmtId="0" fontId="16" fillId="0" borderId="78" xfId="0" applyFont="1" applyBorder="1" applyAlignment="1">
      <alignment horizontal="left" vertical="center"/>
    </xf>
    <xf numFmtId="0" fontId="13" fillId="3" borderId="20" xfId="0" applyFont="1" applyFill="1" applyBorder="1" applyAlignment="1">
      <alignment horizontal="center" vertical="center" wrapText="1" readingOrder="1"/>
    </xf>
    <xf numFmtId="0" fontId="13" fillId="3" borderId="13" xfId="0" applyFont="1" applyFill="1" applyBorder="1" applyAlignment="1">
      <alignment horizontal="center" vertical="center" wrapText="1" readingOrder="1"/>
    </xf>
    <xf numFmtId="0" fontId="13" fillId="3" borderId="84" xfId="0" applyFont="1" applyFill="1" applyBorder="1" applyAlignment="1">
      <alignment horizontal="center" vertical="center" wrapText="1" readingOrder="1"/>
    </xf>
    <xf numFmtId="0" fontId="7" fillId="3" borderId="85" xfId="0" applyFont="1" applyFill="1" applyBorder="1" applyAlignment="1">
      <alignment horizontal="center" vertical="center"/>
    </xf>
    <xf numFmtId="0" fontId="7" fillId="3" borderId="84" xfId="0" applyFont="1" applyFill="1" applyBorder="1" applyAlignment="1">
      <alignment horizontal="center" vertical="center"/>
    </xf>
    <xf numFmtId="0" fontId="16" fillId="0" borderId="38" xfId="0" applyFont="1" applyBorder="1" applyAlignment="1">
      <alignment horizontal="left" vertical="center" wrapText="1"/>
    </xf>
    <xf numFmtId="0" fontId="16" fillId="0" borderId="4" xfId="0" applyFont="1" applyBorder="1" applyAlignment="1">
      <alignment horizontal="left" vertical="center" wrapText="1"/>
    </xf>
    <xf numFmtId="0" fontId="16" fillId="0" borderId="44" xfId="0" applyFont="1" applyBorder="1" applyAlignment="1">
      <alignment horizontal="left" vertical="center" wrapText="1"/>
    </xf>
    <xf numFmtId="0" fontId="16" fillId="0" borderId="3" xfId="0" applyFont="1" applyBorder="1" applyAlignment="1">
      <alignment horizontal="left" vertical="center" wrapText="1" readingOrder="1"/>
    </xf>
    <xf numFmtId="0" fontId="16" fillId="0" borderId="4" xfId="0" applyFont="1" applyBorder="1" applyAlignment="1">
      <alignment horizontal="left" vertical="center" wrapText="1" readingOrder="1"/>
    </xf>
    <xf numFmtId="0" fontId="16" fillId="0" borderId="44" xfId="0" applyFont="1" applyBorder="1" applyAlignment="1">
      <alignment horizontal="left" vertical="center" wrapText="1" readingOrder="1"/>
    </xf>
    <xf numFmtId="0" fontId="4"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3" fillId="3" borderId="79" xfId="0" applyFont="1" applyFill="1" applyBorder="1" applyAlignment="1">
      <alignment horizontal="center" vertical="center" wrapText="1" readingOrder="1"/>
    </xf>
    <xf numFmtId="0" fontId="13" fillId="3" borderId="76" xfId="0" applyFont="1" applyFill="1" applyBorder="1" applyAlignment="1">
      <alignment horizontal="center" vertical="center" wrapText="1" readingOrder="1"/>
    </xf>
    <xf numFmtId="0" fontId="16" fillId="0" borderId="80" xfId="0" applyFont="1" applyBorder="1" applyAlignment="1">
      <alignment horizontal="left" vertical="center" wrapText="1" readingOrder="1"/>
    </xf>
    <xf numFmtId="0" fontId="16" fillId="0" borderId="74" xfId="0" applyFont="1" applyBorder="1" applyAlignment="1">
      <alignment horizontal="left" vertical="center" wrapText="1" readingOrder="1"/>
    </xf>
    <xf numFmtId="0" fontId="16" fillId="0" borderId="74" xfId="0" applyFont="1" applyBorder="1" applyAlignment="1">
      <alignment horizontal="left" vertical="center" wrapText="1"/>
    </xf>
    <xf numFmtId="0" fontId="16" fillId="0" borderId="74" xfId="0" applyFont="1" applyBorder="1" applyAlignment="1">
      <alignment horizontal="left" vertical="center"/>
    </xf>
    <xf numFmtId="0" fontId="16" fillId="0" borderId="75" xfId="0" applyFont="1" applyBorder="1" applyAlignment="1">
      <alignment horizontal="lef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39" fillId="9" borderId="9" xfId="0" applyFont="1" applyFill="1" applyBorder="1" applyAlignment="1">
      <alignment horizontal="center" vertical="center"/>
    </xf>
    <xf numFmtId="0" fontId="39" fillId="9" borderId="10" xfId="0" applyFont="1" applyFill="1" applyBorder="1" applyAlignment="1">
      <alignment horizontal="center" vertical="center"/>
    </xf>
    <xf numFmtId="0" fontId="39" fillId="9" borderId="11" xfId="0" applyFont="1" applyFill="1" applyBorder="1" applyAlignment="1">
      <alignment horizontal="center" vertical="center"/>
    </xf>
    <xf numFmtId="49" fontId="7" fillId="0" borderId="0" xfId="0" applyNumberFormat="1" applyFont="1" applyAlignment="1">
      <alignment horizontal="center" vertical="center"/>
    </xf>
    <xf numFmtId="49" fontId="6" fillId="0" borderId="7" xfId="1" applyNumberFormat="1" applyFont="1" applyBorder="1" applyAlignment="1">
      <alignment horizontal="center" vertical="center"/>
    </xf>
    <xf numFmtId="0" fontId="6" fillId="0" borderId="7" xfId="1" applyNumberFormat="1" applyFont="1" applyBorder="1" applyAlignment="1">
      <alignment horizontal="center" vertical="center"/>
    </xf>
    <xf numFmtId="49" fontId="9" fillId="4" borderId="20" xfId="1" applyNumberFormat="1" applyFont="1" applyFill="1" applyBorder="1" applyAlignment="1">
      <alignment horizontal="center" vertical="center" wrapText="1"/>
    </xf>
    <xf numFmtId="49" fontId="9" fillId="4" borderId="13" xfId="1" applyNumberFormat="1" applyFont="1" applyFill="1" applyBorder="1" applyAlignment="1">
      <alignment horizontal="center" vertical="center" wrapText="1"/>
    </xf>
    <xf numFmtId="49" fontId="9" fillId="4" borderId="12" xfId="1" applyNumberFormat="1" applyFont="1" applyFill="1" applyBorder="1" applyAlignment="1">
      <alignment horizontal="center" vertical="center" wrapText="1"/>
    </xf>
    <xf numFmtId="49" fontId="9" fillId="0" borderId="5" xfId="1" applyNumberFormat="1" applyFont="1" applyBorder="1" applyAlignment="1">
      <alignment horizontal="center" vertical="center"/>
    </xf>
    <xf numFmtId="49" fontId="9" fillId="0" borderId="0" xfId="1" applyNumberFormat="1" applyFont="1" applyBorder="1" applyAlignment="1">
      <alignment horizontal="center" vertical="center"/>
    </xf>
    <xf numFmtId="49" fontId="9" fillId="0" borderId="2" xfId="1" applyNumberFormat="1" applyFont="1" applyBorder="1" applyAlignment="1">
      <alignment horizontal="center" vertical="center"/>
    </xf>
    <xf numFmtId="0" fontId="9" fillId="0" borderId="3" xfId="1" applyNumberFormat="1" applyFont="1" applyFill="1" applyBorder="1" applyAlignment="1">
      <alignment horizontal="left" vertical="center" wrapText="1"/>
    </xf>
    <xf numFmtId="0" fontId="9" fillId="0" borderId="4" xfId="1" applyNumberFormat="1" applyFont="1" applyFill="1" applyBorder="1" applyAlignment="1">
      <alignment horizontal="left" vertical="center" wrapText="1"/>
    </xf>
    <xf numFmtId="0" fontId="9" fillId="0" borderId="1" xfId="1" applyNumberFormat="1" applyFont="1" applyFill="1" applyBorder="1" applyAlignment="1">
      <alignment horizontal="left" vertical="center" wrapText="1"/>
    </xf>
    <xf numFmtId="0" fontId="9" fillId="0" borderId="6" xfId="1" applyNumberFormat="1" applyFont="1" applyFill="1" applyBorder="1" applyAlignment="1">
      <alignment horizontal="left" vertical="center" wrapText="1"/>
    </xf>
    <xf numFmtId="0" fontId="9" fillId="0" borderId="7" xfId="1" applyNumberFormat="1" applyFont="1" applyFill="1" applyBorder="1" applyAlignment="1">
      <alignment horizontal="left" vertical="center" wrapText="1"/>
    </xf>
    <xf numFmtId="0" fontId="9" fillId="0" borderId="8" xfId="1" applyNumberFormat="1" applyFont="1" applyFill="1" applyBorder="1" applyAlignment="1">
      <alignment horizontal="left" vertical="center" wrapText="1"/>
    </xf>
    <xf numFmtId="49" fontId="9" fillId="3" borderId="20" xfId="1" applyNumberFormat="1" applyFont="1" applyFill="1" applyBorder="1" applyAlignment="1">
      <alignment horizontal="center" vertical="center"/>
    </xf>
    <xf numFmtId="49" fontId="9" fillId="3" borderId="13" xfId="1" applyNumberFormat="1" applyFont="1" applyFill="1" applyBorder="1" applyAlignment="1">
      <alignment horizontal="center" vertical="center"/>
    </xf>
    <xf numFmtId="49" fontId="9" fillId="3" borderId="12" xfId="1" applyNumberFormat="1" applyFont="1" applyFill="1" applyBorder="1" applyAlignment="1">
      <alignment horizontal="center" vertical="center"/>
    </xf>
    <xf numFmtId="0" fontId="11" fillId="0" borderId="3" xfId="1" applyFont="1" applyFill="1" applyBorder="1" applyAlignment="1">
      <alignment horizontal="left" vertical="center"/>
    </xf>
    <xf numFmtId="0" fontId="11" fillId="0" borderId="4" xfId="1" applyFont="1" applyFill="1" applyBorder="1" applyAlignment="1">
      <alignment horizontal="left" vertical="center"/>
    </xf>
    <xf numFmtId="0" fontId="11" fillId="0" borderId="1" xfId="1" applyFont="1" applyFill="1" applyBorder="1" applyAlignment="1">
      <alignment horizontal="left" vertical="center"/>
    </xf>
    <xf numFmtId="0" fontId="11" fillId="0" borderId="5" xfId="1" applyFont="1" applyFill="1" applyBorder="1" applyAlignment="1">
      <alignment horizontal="left" vertical="center"/>
    </xf>
    <xf numFmtId="0" fontId="11" fillId="0" borderId="0" xfId="1" applyFont="1" applyFill="1" applyBorder="1" applyAlignment="1">
      <alignment horizontal="left" vertical="center"/>
    </xf>
    <xf numFmtId="0" fontId="11" fillId="0" borderId="2" xfId="1" applyFont="1" applyFill="1" applyBorder="1" applyAlignment="1">
      <alignment horizontal="left" vertical="center"/>
    </xf>
    <xf numFmtId="0" fontId="11" fillId="0" borderId="6" xfId="1" applyFont="1" applyFill="1" applyBorder="1" applyAlignment="1">
      <alignment horizontal="left" vertical="center"/>
    </xf>
    <xf numFmtId="0" fontId="11" fillId="0" borderId="7" xfId="1" applyFont="1" applyFill="1" applyBorder="1" applyAlignment="1">
      <alignment horizontal="left" vertical="center"/>
    </xf>
    <xf numFmtId="0" fontId="11" fillId="0" borderId="8" xfId="1" applyFont="1" applyFill="1" applyBorder="1" applyAlignment="1">
      <alignment horizontal="left" vertical="center"/>
    </xf>
    <xf numFmtId="0" fontId="6" fillId="0" borderId="0" xfId="1" applyFont="1" applyAlignment="1">
      <alignment horizontal="center" vertical="center"/>
    </xf>
    <xf numFmtId="49" fontId="6" fillId="4" borderId="20" xfId="1" applyNumberFormat="1" applyFont="1" applyFill="1" applyBorder="1" applyAlignment="1">
      <alignment horizontal="center" vertical="center"/>
    </xf>
    <xf numFmtId="49" fontId="6" fillId="4" borderId="13"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49" fontId="6" fillId="0" borderId="20" xfId="1" applyNumberFormat="1" applyFont="1" applyFill="1" applyBorder="1" applyAlignment="1">
      <alignment horizontal="center" vertical="center"/>
    </xf>
    <xf numFmtId="49" fontId="6" fillId="0" borderId="13"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xf>
    <xf numFmtId="49" fontId="9" fillId="9" borderId="20" xfId="1" applyNumberFormat="1" applyFont="1" applyFill="1" applyBorder="1" applyAlignment="1">
      <alignment horizontal="center" vertical="center"/>
    </xf>
    <xf numFmtId="49" fontId="9" fillId="9" borderId="13" xfId="1" applyNumberFormat="1" applyFont="1" applyFill="1" applyBorder="1" applyAlignment="1">
      <alignment horizontal="center" vertical="center"/>
    </xf>
    <xf numFmtId="49" fontId="9" fillId="9" borderId="12" xfId="1" applyNumberFormat="1" applyFont="1" applyFill="1" applyBorder="1" applyAlignment="1">
      <alignment horizontal="center" vertical="center"/>
    </xf>
    <xf numFmtId="49" fontId="9" fillId="0" borderId="86"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0" xfId="1" applyNumberFormat="1" applyFont="1" applyAlignment="1">
      <alignment horizontal="center" vertical="center"/>
    </xf>
    <xf numFmtId="0" fontId="7" fillId="0" borderId="0" xfId="1" applyNumberFormat="1" applyFont="1" applyAlignment="1">
      <alignment horizontal="center" vertical="center"/>
    </xf>
    <xf numFmtId="49" fontId="11" fillId="0" borderId="0" xfId="1" applyNumberFormat="1" applyFont="1" applyFill="1" applyBorder="1" applyAlignment="1">
      <alignment horizontal="center" vertical="center"/>
    </xf>
    <xf numFmtId="49" fontId="11" fillId="0" borderId="2" xfId="1" applyNumberFormat="1" applyFont="1" applyFill="1" applyBorder="1" applyAlignment="1">
      <alignment horizontal="center" vertical="center"/>
    </xf>
    <xf numFmtId="49" fontId="5" fillId="0" borderId="3" xfId="2" applyNumberFormat="1" applyFont="1" applyBorder="1" applyAlignment="1">
      <alignment horizontal="left" vertical="center" wrapText="1"/>
    </xf>
    <xf numFmtId="49" fontId="5" fillId="0" borderId="4" xfId="2" applyNumberFormat="1" applyFont="1" applyBorder="1" applyAlignment="1">
      <alignment horizontal="left" vertical="center"/>
    </xf>
    <xf numFmtId="49" fontId="5" fillId="0" borderId="1" xfId="2" applyNumberFormat="1" applyFont="1" applyBorder="1" applyAlignment="1">
      <alignment horizontal="left" vertical="center"/>
    </xf>
    <xf numFmtId="49" fontId="5" fillId="0" borderId="5" xfId="2" applyNumberFormat="1" applyFont="1" applyBorder="1" applyAlignment="1">
      <alignment horizontal="lef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6" xfId="2" applyNumberFormat="1" applyFont="1" applyBorder="1" applyAlignment="1">
      <alignment horizontal="left" vertical="center"/>
    </xf>
    <xf numFmtId="49" fontId="5" fillId="0" borderId="7" xfId="2" applyNumberFormat="1" applyFont="1" applyBorder="1" applyAlignment="1">
      <alignment horizontal="left" vertical="center"/>
    </xf>
    <xf numFmtId="49" fontId="5" fillId="0" borderId="8" xfId="2" applyNumberFormat="1" applyFont="1" applyBorder="1" applyAlignment="1">
      <alignment horizontal="left" vertical="center"/>
    </xf>
    <xf numFmtId="0" fontId="5" fillId="0" borderId="0" xfId="3" applyFont="1" applyBorder="1" applyAlignment="1">
      <alignment horizontal="center" vertical="center"/>
    </xf>
    <xf numFmtId="49" fontId="5" fillId="0" borderId="4" xfId="2" applyNumberFormat="1" applyFont="1" applyBorder="1" applyAlignment="1">
      <alignment horizontal="left" vertical="center" wrapText="1"/>
    </xf>
    <xf numFmtId="49" fontId="5" fillId="0" borderId="1" xfId="2" applyNumberFormat="1" applyFont="1" applyBorder="1" applyAlignment="1">
      <alignment horizontal="left" vertical="center" wrapText="1"/>
    </xf>
    <xf numFmtId="49" fontId="5" fillId="0" borderId="5" xfId="2" applyNumberFormat="1" applyFont="1" applyBorder="1" applyAlignment="1">
      <alignment horizontal="left" vertical="center" wrapText="1"/>
    </xf>
    <xf numFmtId="49" fontId="5" fillId="0" borderId="0" xfId="2" applyNumberFormat="1" applyFont="1" applyBorder="1" applyAlignment="1">
      <alignment horizontal="left" vertical="center" wrapText="1"/>
    </xf>
    <xf numFmtId="49" fontId="5" fillId="0" borderId="2" xfId="2" applyNumberFormat="1" applyFont="1" applyBorder="1" applyAlignment="1">
      <alignment horizontal="left" vertical="center" wrapText="1"/>
    </xf>
    <xf numFmtId="49" fontId="5" fillId="0" borderId="6" xfId="2" applyNumberFormat="1" applyFont="1" applyBorder="1" applyAlignment="1">
      <alignment horizontal="left" vertical="center" wrapText="1"/>
    </xf>
    <xf numFmtId="49" fontId="5" fillId="0" borderId="7" xfId="2" applyNumberFormat="1" applyFont="1" applyBorder="1" applyAlignment="1">
      <alignment horizontal="left" vertical="center" wrapText="1"/>
    </xf>
    <xf numFmtId="49" fontId="5" fillId="0" borderId="8" xfId="2" applyNumberFormat="1" applyFont="1" applyBorder="1" applyAlignment="1">
      <alignment horizontal="left" vertical="center" wrapText="1"/>
    </xf>
    <xf numFmtId="49" fontId="9" fillId="4" borderId="46" xfId="3" applyNumberFormat="1" applyFont="1" applyFill="1" applyBorder="1" applyAlignment="1">
      <alignment horizontal="center" vertical="center"/>
    </xf>
    <xf numFmtId="49" fontId="9" fillId="4" borderId="10" xfId="3" applyNumberFormat="1" applyFont="1" applyFill="1" applyBorder="1" applyAlignment="1">
      <alignment horizontal="center" vertical="center"/>
    </xf>
    <xf numFmtId="49" fontId="9" fillId="4" borderId="11" xfId="3" applyNumberFormat="1" applyFont="1" applyFill="1" applyBorder="1" applyAlignment="1">
      <alignment horizontal="center" vertical="center"/>
    </xf>
    <xf numFmtId="49" fontId="5" fillId="0" borderId="9" xfId="3" applyNumberFormat="1" applyFont="1" applyBorder="1" applyAlignment="1">
      <alignment horizontal="left" vertical="center"/>
    </xf>
    <xf numFmtId="49" fontId="5" fillId="0" borderId="10" xfId="3" applyNumberFormat="1" applyFont="1" applyBorder="1" applyAlignment="1">
      <alignment horizontal="left" vertical="center"/>
    </xf>
    <xf numFmtId="49" fontId="5" fillId="0" borderId="47" xfId="3" applyNumberFormat="1" applyFont="1" applyBorder="1" applyAlignment="1">
      <alignment horizontal="left" vertical="center"/>
    </xf>
    <xf numFmtId="49" fontId="5" fillId="0" borderId="3" xfId="2" applyNumberFormat="1" applyFont="1" applyFill="1" applyBorder="1" applyAlignment="1">
      <alignment horizontal="center" vertical="center" wrapText="1"/>
    </xf>
    <xf numFmtId="49" fontId="5" fillId="0" borderId="4" xfId="2" applyNumberFormat="1" applyFont="1" applyFill="1" applyBorder="1" applyAlignment="1">
      <alignment horizontal="center" vertical="center" wrapText="1"/>
    </xf>
    <xf numFmtId="49" fontId="5" fillId="0" borderId="1" xfId="2" applyNumberFormat="1" applyFont="1" applyFill="1" applyBorder="1" applyAlignment="1">
      <alignment horizontal="center" vertical="center" wrapText="1"/>
    </xf>
    <xf numFmtId="49" fontId="5" fillId="0" borderId="6" xfId="2" applyNumberFormat="1" applyFont="1" applyFill="1" applyBorder="1" applyAlignment="1">
      <alignment horizontal="center" vertical="center" wrapText="1"/>
    </xf>
    <xf numFmtId="49" fontId="5" fillId="0" borderId="7" xfId="2" applyNumberFormat="1" applyFont="1" applyFill="1" applyBorder="1" applyAlignment="1">
      <alignment horizontal="center" vertical="center" wrapText="1"/>
    </xf>
    <xf numFmtId="49" fontId="5" fillId="0" borderId="8" xfId="2" applyNumberFormat="1" applyFont="1" applyFill="1" applyBorder="1" applyAlignment="1">
      <alignment horizontal="center" vertical="center" wrapText="1"/>
    </xf>
    <xf numFmtId="49" fontId="10" fillId="0" borderId="0" xfId="1" applyNumberFormat="1" applyFont="1" applyBorder="1" applyAlignment="1">
      <alignment horizontal="center" vertical="center" wrapText="1"/>
    </xf>
    <xf numFmtId="49" fontId="10" fillId="0" borderId="0" xfId="1" applyNumberFormat="1" applyFont="1" applyBorder="1" applyAlignment="1">
      <alignment horizontal="center" vertical="center"/>
    </xf>
    <xf numFmtId="49" fontId="5" fillId="9" borderId="20" xfId="2" applyNumberFormat="1" applyFont="1" applyFill="1" applyBorder="1" applyAlignment="1">
      <alignment horizontal="center" vertical="center" wrapText="1"/>
    </xf>
    <xf numFmtId="49" fontId="5" fillId="9" borderId="13" xfId="2" applyNumberFormat="1" applyFont="1" applyFill="1" applyBorder="1" applyAlignment="1">
      <alignment horizontal="center" vertical="center" wrapText="1"/>
    </xf>
    <xf numFmtId="49" fontId="5" fillId="9" borderId="12" xfId="2" applyNumberFormat="1" applyFont="1" applyFill="1" applyBorder="1" applyAlignment="1">
      <alignment horizontal="center" vertical="center" wrapText="1"/>
    </xf>
    <xf numFmtId="0" fontId="1" fillId="10" borderId="82" xfId="0" applyFont="1" applyFill="1" applyBorder="1" applyAlignment="1">
      <alignment horizontal="left" vertical="center" wrapText="1" readingOrder="1"/>
    </xf>
    <xf numFmtId="0" fontId="1" fillId="10" borderId="18" xfId="0" applyFont="1" applyFill="1" applyBorder="1" applyAlignment="1">
      <alignment horizontal="left" vertical="center" wrapText="1" readingOrder="1"/>
    </xf>
    <xf numFmtId="0" fontId="1" fillId="10" borderId="81" xfId="0" applyFont="1" applyFill="1" applyBorder="1" applyAlignment="1">
      <alignment horizontal="left" vertical="center" wrapText="1" readingOrder="1"/>
    </xf>
    <xf numFmtId="0" fontId="1" fillId="10" borderId="19" xfId="0" applyFont="1" applyFill="1" applyBorder="1" applyAlignment="1">
      <alignment horizontal="left" vertical="center" wrapText="1" readingOrder="1"/>
    </xf>
    <xf numFmtId="0" fontId="1" fillId="10" borderId="47" xfId="0" applyFont="1" applyFill="1" applyBorder="1" applyAlignment="1">
      <alignment horizontal="left" vertical="center" wrapText="1" readingOrder="1"/>
    </xf>
    <xf numFmtId="0" fontId="1" fillId="10" borderId="15" xfId="0" applyFont="1" applyFill="1" applyBorder="1" applyAlignment="1">
      <alignment horizontal="left" vertical="center" wrapText="1" readingOrder="1"/>
    </xf>
    <xf numFmtId="0" fontId="8" fillId="5" borderId="95" xfId="0" applyFont="1" applyFill="1" applyBorder="1" applyAlignment="1">
      <alignment horizontal="left" vertical="center" wrapText="1" readingOrder="1"/>
    </xf>
    <xf numFmtId="0" fontId="19" fillId="5" borderId="94" xfId="0" applyFont="1" applyFill="1" applyBorder="1" applyAlignment="1">
      <alignment horizontal="left" vertical="center" wrapText="1" readingOrder="1"/>
    </xf>
    <xf numFmtId="0" fontId="19" fillId="5" borderId="15" xfId="0" applyFont="1" applyFill="1" applyBorder="1" applyAlignment="1">
      <alignment horizontal="left" vertical="center" wrapText="1" readingOrder="1"/>
    </xf>
    <xf numFmtId="0" fontId="19" fillId="5" borderId="17" xfId="0" applyFont="1" applyFill="1" applyBorder="1" applyAlignment="1">
      <alignment horizontal="left" vertical="center" wrapText="1" readingOrder="1"/>
    </xf>
    <xf numFmtId="0" fontId="8" fillId="5" borderId="47" xfId="0" applyFont="1" applyFill="1" applyBorder="1" applyAlignment="1">
      <alignment horizontal="left" vertical="center" wrapText="1" readingOrder="1"/>
    </xf>
    <xf numFmtId="0" fontId="19" fillId="5" borderId="47" xfId="0" applyFont="1" applyFill="1" applyBorder="1" applyAlignment="1">
      <alignment horizontal="left" vertical="center" wrapText="1" readingOrder="1"/>
    </xf>
    <xf numFmtId="0" fontId="19" fillId="5" borderId="96" xfId="0" applyFont="1" applyFill="1" applyBorder="1" applyAlignment="1">
      <alignment horizontal="left" vertical="center" wrapText="1" readingOrder="1"/>
    </xf>
    <xf numFmtId="0" fontId="46" fillId="10" borderId="19" xfId="0" applyFont="1" applyFill="1" applyBorder="1" applyAlignment="1">
      <alignment horizontal="left" vertical="center" wrapText="1" readingOrder="1"/>
    </xf>
    <xf numFmtId="0" fontId="46" fillId="10" borderId="89" xfId="0" applyFont="1" applyFill="1" applyBorder="1" applyAlignment="1">
      <alignment horizontal="left" vertical="center" wrapText="1" readingOrder="1"/>
    </xf>
    <xf numFmtId="0" fontId="46" fillId="10" borderId="87" xfId="0" applyFont="1" applyFill="1" applyBorder="1" applyAlignment="1">
      <alignment horizontal="left" vertical="center" wrapText="1" readingOrder="1"/>
    </xf>
    <xf numFmtId="0" fontId="46" fillId="10" borderId="95" xfId="0" applyFont="1" applyFill="1" applyBorder="1" applyAlignment="1">
      <alignment horizontal="left" vertical="center" wrapText="1" readingOrder="1"/>
    </xf>
    <xf numFmtId="0" fontId="46" fillId="10" borderId="96" xfId="0" applyFont="1" applyFill="1" applyBorder="1" applyAlignment="1">
      <alignment horizontal="left" vertical="center" wrapText="1" readingOrder="1"/>
    </xf>
    <xf numFmtId="0" fontId="46" fillId="10" borderId="94" xfId="0" applyFont="1" applyFill="1" applyBorder="1" applyAlignment="1">
      <alignment horizontal="left" vertical="center" wrapText="1" readingOrder="1"/>
    </xf>
    <xf numFmtId="0" fontId="19" fillId="5" borderId="18" xfId="0" applyFont="1" applyFill="1" applyBorder="1" applyAlignment="1">
      <alignment horizontal="center" vertical="center" wrapText="1" readingOrder="1"/>
    </xf>
    <xf numFmtId="0" fontId="19" fillId="5" borderId="90" xfId="0" applyFont="1" applyFill="1" applyBorder="1" applyAlignment="1">
      <alignment horizontal="center" vertical="center" wrapText="1" readingOrder="1"/>
    </xf>
    <xf numFmtId="0" fontId="19" fillId="5" borderId="88" xfId="0" applyFont="1" applyFill="1" applyBorder="1" applyAlignment="1">
      <alignment horizontal="center" vertical="center" wrapText="1" readingOrder="1"/>
    </xf>
    <xf numFmtId="0" fontId="19" fillId="5" borderId="2" xfId="0" applyFont="1" applyFill="1" applyBorder="1" applyAlignment="1">
      <alignment horizontal="left" vertical="center" wrapText="1" readingOrder="1"/>
    </xf>
    <xf numFmtId="0" fontId="8" fillId="5" borderId="15" xfId="0" applyFont="1" applyFill="1" applyBorder="1" applyAlignment="1">
      <alignment horizontal="left" vertical="center" wrapText="1" readingOrder="1"/>
    </xf>
    <xf numFmtId="0" fontId="17" fillId="0" borderId="0" xfId="0" applyFont="1" applyAlignment="1">
      <alignment horizontal="center" vertical="center"/>
    </xf>
    <xf numFmtId="0" fontId="18" fillId="3" borderId="91" xfId="0" applyFont="1" applyFill="1" applyBorder="1" applyAlignment="1">
      <alignment horizontal="center" vertical="center" wrapText="1" readingOrder="1"/>
    </xf>
    <xf numFmtId="0" fontId="18" fillId="3" borderId="92" xfId="0" applyFont="1" applyFill="1" applyBorder="1" applyAlignment="1">
      <alignment horizontal="center" vertical="center" wrapText="1" readingOrder="1"/>
    </xf>
    <xf numFmtId="0" fontId="19" fillId="5" borderId="88" xfId="0" applyFont="1" applyFill="1" applyBorder="1" applyAlignment="1">
      <alignment horizontal="left" vertical="center" wrapText="1" readingOrder="1"/>
    </xf>
    <xf numFmtId="0" fontId="19" fillId="5" borderId="82" xfId="0" applyFont="1" applyFill="1" applyBorder="1" applyAlignment="1">
      <alignment horizontal="left" vertical="center" wrapText="1" readingOrder="1"/>
    </xf>
    <xf numFmtId="0" fontId="19" fillId="5" borderId="93" xfId="0" applyFont="1" applyFill="1" applyBorder="1" applyAlignment="1">
      <alignment horizontal="left" vertical="center" wrapText="1" readingOrder="1"/>
    </xf>
    <xf numFmtId="0" fontId="19" fillId="5" borderId="81" xfId="0" applyFont="1" applyFill="1" applyBorder="1" applyAlignment="1">
      <alignment horizontal="left" vertical="center" wrapText="1" readingOrder="1"/>
    </xf>
    <xf numFmtId="0" fontId="47" fillId="10" borderId="78" xfId="0" applyFont="1" applyFill="1" applyBorder="1" applyAlignment="1">
      <alignment horizontal="left" vertical="center" wrapText="1" readingOrder="1"/>
    </xf>
    <xf numFmtId="0" fontId="47" fillId="10" borderId="87" xfId="0" applyFont="1" applyFill="1" applyBorder="1" applyAlignment="1">
      <alignment horizontal="left" vertical="center" wrapText="1" readingOrder="1"/>
    </xf>
    <xf numFmtId="0" fontId="46" fillId="10" borderId="15" xfId="0" applyFont="1" applyFill="1" applyBorder="1" applyAlignment="1">
      <alignment horizontal="left" vertical="center" wrapText="1" readingOrder="1"/>
    </xf>
    <xf numFmtId="0" fontId="46" fillId="10" borderId="17" xfId="0" applyFont="1" applyFill="1" applyBorder="1" applyAlignment="1">
      <alignment horizontal="left" vertical="center" wrapText="1" readingOrder="1"/>
    </xf>
    <xf numFmtId="0" fontId="47" fillId="10" borderId="19" xfId="0" applyFont="1" applyFill="1" applyBorder="1" applyAlignment="1">
      <alignment horizontal="left" vertical="center" wrapText="1" readingOrder="1"/>
    </xf>
    <xf numFmtId="0" fontId="19" fillId="5" borderId="19" xfId="0" applyFont="1" applyFill="1" applyBorder="1" applyAlignment="1">
      <alignment horizontal="left" vertical="center" wrapText="1" readingOrder="1"/>
    </xf>
    <xf numFmtId="0" fontId="19" fillId="5" borderId="89" xfId="0" applyFont="1" applyFill="1" applyBorder="1" applyAlignment="1">
      <alignment horizontal="left" vertical="center" wrapText="1" readingOrder="1"/>
    </xf>
    <xf numFmtId="0" fontId="19" fillId="5" borderId="87" xfId="0" applyFont="1" applyFill="1" applyBorder="1" applyAlignment="1">
      <alignment horizontal="left" vertical="center" wrapText="1" readingOrder="1"/>
    </xf>
    <xf numFmtId="0" fontId="8" fillId="5" borderId="18" xfId="0" applyFont="1" applyFill="1" applyBorder="1" applyAlignment="1">
      <alignment horizontal="left" vertical="center" wrapText="1" readingOrder="1"/>
    </xf>
    <xf numFmtId="0" fontId="1" fillId="10" borderId="2" xfId="0" applyFont="1" applyFill="1" applyBorder="1" applyAlignment="1">
      <alignment horizontal="left" vertical="center" wrapText="1" readingOrder="1"/>
    </xf>
    <xf numFmtId="0" fontId="1" fillId="10" borderId="17" xfId="0" applyFont="1" applyFill="1" applyBorder="1" applyAlignment="1">
      <alignment horizontal="left" vertical="center" wrapText="1" readingOrder="1"/>
    </xf>
  </cellXfs>
  <cellStyles count="7">
    <cellStyle name="Normal" xfId="4"/>
    <cellStyle name="ハイパーリンク" xfId="6" builtinId="8"/>
    <cellStyle name="標準" xfId="0" builtinId="0"/>
    <cellStyle name="標準 2" xfId="1"/>
    <cellStyle name="標準 2 2" xfId="2"/>
    <cellStyle name="標準 3" xfId="3"/>
    <cellStyle name="標準 4 2" xfId="5"/>
  </cellStyles>
  <dxfs count="22">
    <dxf>
      <fill>
        <patternFill>
          <bgColor theme="0" tint="-0.14996795556505021"/>
        </patternFill>
      </fill>
    </dxf>
    <dxf>
      <fill>
        <patternFill>
          <bgColor rgb="FFFFCCFF"/>
        </patternFill>
      </fill>
    </dxf>
    <dxf>
      <fill>
        <patternFill patternType="none">
          <bgColor indexed="65"/>
        </patternFill>
      </fill>
    </dxf>
    <dxf>
      <fill>
        <patternFill>
          <bgColor theme="0" tint="-0.14996795556505021"/>
        </patternFill>
      </fill>
    </dxf>
    <dxf>
      <fill>
        <patternFill>
          <bgColor rgb="FFFFCCFF"/>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140189</xdr:colOff>
      <xdr:row>80</xdr:row>
      <xdr:rowOff>141901</xdr:rowOff>
    </xdr:from>
    <xdr:to>
      <xdr:col>49</xdr:col>
      <xdr:colOff>40794</xdr:colOff>
      <xdr:row>83</xdr:row>
      <xdr:rowOff>130079</xdr:rowOff>
    </xdr:to>
    <xdr:sp macro="" textlink="">
      <xdr:nvSpPr>
        <xdr:cNvPr id="2" name="テキスト ボックス 101"/>
        <xdr:cNvSpPr txBox="1"/>
      </xdr:nvSpPr>
      <xdr:spPr>
        <a:xfrm>
          <a:off x="1092689" y="15281048"/>
          <a:ext cx="8282605"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60244</xdr:colOff>
      <xdr:row>78</xdr:row>
      <xdr:rowOff>123265</xdr:rowOff>
    </xdr:from>
    <xdr:to>
      <xdr:col>47</xdr:col>
      <xdr:colOff>33617</xdr:colOff>
      <xdr:row>81</xdr:row>
      <xdr:rowOff>44823</xdr:rowOff>
    </xdr:to>
    <xdr:sp macro="" textlink="">
      <xdr:nvSpPr>
        <xdr:cNvPr id="3" name="テキスト ボックス 102"/>
        <xdr:cNvSpPr txBox="1"/>
      </xdr:nvSpPr>
      <xdr:spPr>
        <a:xfrm>
          <a:off x="1012744" y="14926236"/>
          <a:ext cx="7974373"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1</xdr:col>
      <xdr:colOff>0</xdr:colOff>
      <xdr:row>79</xdr:row>
      <xdr:rowOff>29223</xdr:rowOff>
    </xdr:from>
    <xdr:to>
      <xdr:col>5</xdr:col>
      <xdr:colOff>32659</xdr:colOff>
      <xdr:row>81</xdr:row>
      <xdr:rowOff>23532</xdr:rowOff>
    </xdr:to>
    <xdr:sp macro="" textlink="">
      <xdr:nvSpPr>
        <xdr:cNvPr id="4" name="正方形/長方形 3"/>
        <xdr:cNvSpPr/>
      </xdr:nvSpPr>
      <xdr:spPr>
        <a:xfrm>
          <a:off x="190500" y="15280429"/>
          <a:ext cx="794659" cy="330485"/>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67235</xdr:colOff>
      <xdr:row>11</xdr:row>
      <xdr:rowOff>310645</xdr:rowOff>
    </xdr:from>
    <xdr:to>
      <xdr:col>29</xdr:col>
      <xdr:colOff>156882</xdr:colOff>
      <xdr:row>13</xdr:row>
      <xdr:rowOff>54154</xdr:rowOff>
    </xdr:to>
    <xdr:sp macro="" textlink="">
      <xdr:nvSpPr>
        <xdr:cNvPr id="2" name="右矢印 1"/>
        <xdr:cNvSpPr/>
      </xdr:nvSpPr>
      <xdr:spPr>
        <a:xfrm>
          <a:off x="5020235" y="2063245"/>
          <a:ext cx="661147" cy="33405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66106</xdr:colOff>
      <xdr:row>60</xdr:row>
      <xdr:rowOff>84041</xdr:rowOff>
    </xdr:from>
    <xdr:to>
      <xdr:col>50</xdr:col>
      <xdr:colOff>157211</xdr:colOff>
      <xdr:row>63</xdr:row>
      <xdr:rowOff>72220</xdr:rowOff>
    </xdr:to>
    <xdr:sp macro="" textlink="">
      <xdr:nvSpPr>
        <xdr:cNvPr id="3" name="テキスト ボックス 101"/>
        <xdr:cNvSpPr txBox="1"/>
      </xdr:nvSpPr>
      <xdr:spPr>
        <a:xfrm>
          <a:off x="1399606" y="10875306"/>
          <a:ext cx="8282605"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176661</xdr:colOff>
      <xdr:row>58</xdr:row>
      <xdr:rowOff>67896</xdr:rowOff>
    </xdr:from>
    <xdr:to>
      <xdr:col>48</xdr:col>
      <xdr:colOff>150034</xdr:colOff>
      <xdr:row>60</xdr:row>
      <xdr:rowOff>155051</xdr:rowOff>
    </xdr:to>
    <xdr:sp macro="" textlink="">
      <xdr:nvSpPr>
        <xdr:cNvPr id="4" name="テキスト ボックス 102"/>
        <xdr:cNvSpPr txBox="1"/>
      </xdr:nvSpPr>
      <xdr:spPr>
        <a:xfrm>
          <a:off x="1319661" y="10612071"/>
          <a:ext cx="7974373" cy="4300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2</xdr:col>
      <xdr:colOff>116417</xdr:colOff>
      <xdr:row>58</xdr:row>
      <xdr:rowOff>63500</xdr:rowOff>
    </xdr:from>
    <xdr:to>
      <xdr:col>6</xdr:col>
      <xdr:colOff>149076</xdr:colOff>
      <xdr:row>60</xdr:row>
      <xdr:rowOff>55318</xdr:rowOff>
    </xdr:to>
    <xdr:sp macro="" textlink="">
      <xdr:nvSpPr>
        <xdr:cNvPr id="5" name="正方形/長方形 4"/>
        <xdr:cNvSpPr/>
      </xdr:nvSpPr>
      <xdr:spPr>
        <a:xfrm>
          <a:off x="497417" y="10607675"/>
          <a:ext cx="794659" cy="334718"/>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twoCellAnchor>
    <xdr:from>
      <xdr:col>1</xdr:col>
      <xdr:colOff>84667</xdr:colOff>
      <xdr:row>17</xdr:row>
      <xdr:rowOff>95250</xdr:rowOff>
    </xdr:from>
    <xdr:to>
      <xdr:col>15</xdr:col>
      <xdr:colOff>52917</xdr:colOff>
      <xdr:row>19</xdr:row>
      <xdr:rowOff>84667</xdr:rowOff>
    </xdr:to>
    <xdr:sp macro="" textlink="">
      <xdr:nvSpPr>
        <xdr:cNvPr id="6" name="角丸四角形 5"/>
        <xdr:cNvSpPr/>
      </xdr:nvSpPr>
      <xdr:spPr>
        <a:xfrm>
          <a:off x="275167" y="3143250"/>
          <a:ext cx="2635250" cy="332317"/>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数が多いときは下記をご使用ください</a:t>
          </a:r>
        </a:p>
      </xdr:txBody>
    </xdr:sp>
    <xdr:clientData/>
  </xdr:twoCellAnchor>
  <xdr:twoCellAnchor>
    <xdr:from>
      <xdr:col>1</xdr:col>
      <xdr:colOff>0</xdr:colOff>
      <xdr:row>5</xdr:row>
      <xdr:rowOff>95250</xdr:rowOff>
    </xdr:from>
    <xdr:to>
      <xdr:col>14</xdr:col>
      <xdr:colOff>158750</xdr:colOff>
      <xdr:row>7</xdr:row>
      <xdr:rowOff>42333</xdr:rowOff>
    </xdr:to>
    <xdr:sp macro="" textlink="">
      <xdr:nvSpPr>
        <xdr:cNvPr id="7" name="角丸四角形 6"/>
        <xdr:cNvSpPr/>
      </xdr:nvSpPr>
      <xdr:spPr>
        <a:xfrm>
          <a:off x="190500" y="904875"/>
          <a:ext cx="2635250" cy="23283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ダッシュボード上の</a:t>
          </a:r>
          <a:r>
            <a:rPr kumimoji="1" lang="en-US" altLang="ja-JP" sz="1100"/>
            <a:t>NW</a:t>
          </a:r>
          <a:r>
            <a:rPr kumimoji="1" lang="ja-JP" altLang="en-US" sz="1100"/>
            <a:t>名変更設定</a:t>
          </a:r>
        </a:p>
      </xdr:txBody>
    </xdr:sp>
    <xdr:clientData/>
  </xdr:twoCellAnchor>
  <xdr:twoCellAnchor>
    <xdr:from>
      <xdr:col>1</xdr:col>
      <xdr:colOff>0</xdr:colOff>
      <xdr:row>32</xdr:row>
      <xdr:rowOff>1</xdr:rowOff>
    </xdr:from>
    <xdr:to>
      <xdr:col>8</xdr:col>
      <xdr:colOff>31750</xdr:colOff>
      <xdr:row>33</xdr:row>
      <xdr:rowOff>42334</xdr:rowOff>
    </xdr:to>
    <xdr:sp macro="" textlink="">
      <xdr:nvSpPr>
        <xdr:cNvPr id="8" name="角丸四角形 7"/>
        <xdr:cNvSpPr/>
      </xdr:nvSpPr>
      <xdr:spPr>
        <a:xfrm>
          <a:off x="190500" y="5819776"/>
          <a:ext cx="1365250" cy="21378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AP</a:t>
          </a:r>
          <a:r>
            <a:rPr kumimoji="1" lang="ja-JP" altLang="en-US" sz="1100"/>
            <a:t>名変更設定</a:t>
          </a:r>
        </a:p>
      </xdr:txBody>
    </xdr:sp>
    <xdr:clientData/>
  </xdr:twoCellAnchor>
  <xdr:twoCellAnchor>
    <xdr:from>
      <xdr:col>26</xdr:col>
      <xdr:colOff>67235</xdr:colOff>
      <xdr:row>38</xdr:row>
      <xdr:rowOff>14311</xdr:rowOff>
    </xdr:from>
    <xdr:to>
      <xdr:col>29</xdr:col>
      <xdr:colOff>156882</xdr:colOff>
      <xdr:row>40</xdr:row>
      <xdr:rowOff>11821</xdr:rowOff>
    </xdr:to>
    <xdr:sp macro="" textlink="">
      <xdr:nvSpPr>
        <xdr:cNvPr id="9" name="右矢印 8"/>
        <xdr:cNvSpPr/>
      </xdr:nvSpPr>
      <xdr:spPr>
        <a:xfrm>
          <a:off x="5020235" y="6919936"/>
          <a:ext cx="661147" cy="3404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84667</xdr:colOff>
      <xdr:row>44</xdr:row>
      <xdr:rowOff>21167</xdr:rowOff>
    </xdr:from>
    <xdr:to>
      <xdr:col>15</xdr:col>
      <xdr:colOff>52917</xdr:colOff>
      <xdr:row>46</xdr:row>
      <xdr:rowOff>10583</xdr:rowOff>
    </xdr:to>
    <xdr:sp macro="" textlink="">
      <xdr:nvSpPr>
        <xdr:cNvPr id="10" name="角丸四角形 9"/>
        <xdr:cNvSpPr/>
      </xdr:nvSpPr>
      <xdr:spPr>
        <a:xfrm>
          <a:off x="275167" y="7965017"/>
          <a:ext cx="2635250" cy="33231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数が多いときは下記をご使用ください</a:t>
          </a:r>
        </a:p>
      </xdr:txBody>
    </xdr:sp>
    <xdr:clientData/>
  </xdr:twoCellAnchor>
  <xdr:twoCellAnchor>
    <xdr:from>
      <xdr:col>1</xdr:col>
      <xdr:colOff>84667</xdr:colOff>
      <xdr:row>17</xdr:row>
      <xdr:rowOff>95250</xdr:rowOff>
    </xdr:from>
    <xdr:to>
      <xdr:col>15</xdr:col>
      <xdr:colOff>52917</xdr:colOff>
      <xdr:row>19</xdr:row>
      <xdr:rowOff>84667</xdr:rowOff>
    </xdr:to>
    <xdr:sp macro="" textlink="">
      <xdr:nvSpPr>
        <xdr:cNvPr id="11" name="角丸四角形 10"/>
        <xdr:cNvSpPr/>
      </xdr:nvSpPr>
      <xdr:spPr>
        <a:xfrm>
          <a:off x="275167" y="3143250"/>
          <a:ext cx="2635250" cy="34184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数が多いときは下記をご使用ください</a:t>
          </a:r>
        </a:p>
      </xdr:txBody>
    </xdr:sp>
    <xdr:clientData/>
  </xdr:twoCellAnchor>
  <xdr:twoCellAnchor>
    <xdr:from>
      <xdr:col>1</xdr:col>
      <xdr:colOff>0</xdr:colOff>
      <xdr:row>32</xdr:row>
      <xdr:rowOff>1</xdr:rowOff>
    </xdr:from>
    <xdr:to>
      <xdr:col>8</xdr:col>
      <xdr:colOff>31750</xdr:colOff>
      <xdr:row>33</xdr:row>
      <xdr:rowOff>42334</xdr:rowOff>
    </xdr:to>
    <xdr:sp macro="" textlink="">
      <xdr:nvSpPr>
        <xdr:cNvPr id="12" name="角丸四角形 11"/>
        <xdr:cNvSpPr/>
      </xdr:nvSpPr>
      <xdr:spPr>
        <a:xfrm>
          <a:off x="190500" y="5829301"/>
          <a:ext cx="1365250" cy="21378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AP</a:t>
          </a:r>
          <a:r>
            <a:rPr kumimoji="1" lang="ja-JP" altLang="en-US" sz="1100"/>
            <a:t>名変更設定</a:t>
          </a:r>
        </a:p>
      </xdr:txBody>
    </xdr:sp>
    <xdr:clientData/>
  </xdr:twoCellAnchor>
  <xdr:twoCellAnchor>
    <xdr:from>
      <xdr:col>26</xdr:col>
      <xdr:colOff>67235</xdr:colOff>
      <xdr:row>38</xdr:row>
      <xdr:rowOff>14311</xdr:rowOff>
    </xdr:from>
    <xdr:to>
      <xdr:col>29</xdr:col>
      <xdr:colOff>156882</xdr:colOff>
      <xdr:row>40</xdr:row>
      <xdr:rowOff>11821</xdr:rowOff>
    </xdr:to>
    <xdr:sp macro="" textlink="">
      <xdr:nvSpPr>
        <xdr:cNvPr id="13" name="右矢印 12"/>
        <xdr:cNvSpPr/>
      </xdr:nvSpPr>
      <xdr:spPr>
        <a:xfrm>
          <a:off x="5020235" y="6929461"/>
          <a:ext cx="661147" cy="3404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84667</xdr:colOff>
      <xdr:row>17</xdr:row>
      <xdr:rowOff>95250</xdr:rowOff>
    </xdr:from>
    <xdr:to>
      <xdr:col>15</xdr:col>
      <xdr:colOff>52917</xdr:colOff>
      <xdr:row>19</xdr:row>
      <xdr:rowOff>84667</xdr:rowOff>
    </xdr:to>
    <xdr:sp macro="" textlink="">
      <xdr:nvSpPr>
        <xdr:cNvPr id="14" name="角丸四角形 13"/>
        <xdr:cNvSpPr/>
      </xdr:nvSpPr>
      <xdr:spPr>
        <a:xfrm>
          <a:off x="275167" y="3143250"/>
          <a:ext cx="2635250" cy="341842"/>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t>数が多いときは下記をご使用ください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890984</xdr:colOff>
      <xdr:row>73</xdr:row>
      <xdr:rowOff>108757</xdr:rowOff>
    </xdr:from>
    <xdr:to>
      <xdr:col>4</xdr:col>
      <xdr:colOff>0</xdr:colOff>
      <xdr:row>76</xdr:row>
      <xdr:rowOff>104775</xdr:rowOff>
    </xdr:to>
    <xdr:sp macro="" textlink="">
      <xdr:nvSpPr>
        <xdr:cNvPr id="2" name="テキスト ボックス 101"/>
        <xdr:cNvSpPr txBox="1"/>
      </xdr:nvSpPr>
      <xdr:spPr>
        <a:xfrm>
          <a:off x="1100534" y="13091332"/>
          <a:ext cx="6814741" cy="51036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811040</xdr:colOff>
      <xdr:row>70</xdr:row>
      <xdr:rowOff>147271</xdr:rowOff>
    </xdr:from>
    <xdr:to>
      <xdr:col>4</xdr:col>
      <xdr:colOff>19051</xdr:colOff>
      <xdr:row>73</xdr:row>
      <xdr:rowOff>58743</xdr:rowOff>
    </xdr:to>
    <xdr:sp macro="" textlink="">
      <xdr:nvSpPr>
        <xdr:cNvPr id="3" name="テキスト ボックス 102"/>
        <xdr:cNvSpPr txBox="1"/>
      </xdr:nvSpPr>
      <xdr:spPr>
        <a:xfrm>
          <a:off x="1020590" y="12615496"/>
          <a:ext cx="6913736"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0</xdr:col>
      <xdr:colOff>201707</xdr:colOff>
      <xdr:row>70</xdr:row>
      <xdr:rowOff>142875</xdr:rowOff>
    </xdr:from>
    <xdr:to>
      <xdr:col>1</xdr:col>
      <xdr:colOff>783454</xdr:colOff>
      <xdr:row>72</xdr:row>
      <xdr:rowOff>133822</xdr:rowOff>
    </xdr:to>
    <xdr:sp macro="" textlink="">
      <xdr:nvSpPr>
        <xdr:cNvPr id="4" name="正方形/長方形 3"/>
        <xdr:cNvSpPr/>
      </xdr:nvSpPr>
      <xdr:spPr>
        <a:xfrm>
          <a:off x="201707" y="12611100"/>
          <a:ext cx="791297" cy="333847"/>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1644</xdr:colOff>
      <xdr:row>78</xdr:row>
      <xdr:rowOff>186026</xdr:rowOff>
    </xdr:from>
    <xdr:to>
      <xdr:col>49</xdr:col>
      <xdr:colOff>92749</xdr:colOff>
      <xdr:row>81</xdr:row>
      <xdr:rowOff>106969</xdr:rowOff>
    </xdr:to>
    <xdr:sp macro="" textlink="">
      <xdr:nvSpPr>
        <xdr:cNvPr id="2" name="テキスト ボックス 101"/>
        <xdr:cNvSpPr txBox="1"/>
      </xdr:nvSpPr>
      <xdr:spPr>
        <a:xfrm>
          <a:off x="1144644" y="15134673"/>
          <a:ext cx="8282605"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112199</xdr:colOff>
      <xdr:row>77</xdr:row>
      <xdr:rowOff>56351</xdr:rowOff>
    </xdr:from>
    <xdr:to>
      <xdr:col>47</xdr:col>
      <xdr:colOff>85572</xdr:colOff>
      <xdr:row>79</xdr:row>
      <xdr:rowOff>22731</xdr:rowOff>
    </xdr:to>
    <xdr:sp macro="" textlink="">
      <xdr:nvSpPr>
        <xdr:cNvPr id="3" name="テキスト ボックス 102"/>
        <xdr:cNvSpPr txBox="1"/>
      </xdr:nvSpPr>
      <xdr:spPr>
        <a:xfrm>
          <a:off x="1064699" y="14780880"/>
          <a:ext cx="7974373"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1</xdr:col>
      <xdr:colOff>51955</xdr:colOff>
      <xdr:row>77</xdr:row>
      <xdr:rowOff>51955</xdr:rowOff>
    </xdr:from>
    <xdr:to>
      <xdr:col>5</xdr:col>
      <xdr:colOff>84614</xdr:colOff>
      <xdr:row>78</xdr:row>
      <xdr:rowOff>157303</xdr:rowOff>
    </xdr:to>
    <xdr:sp macro="" textlink="">
      <xdr:nvSpPr>
        <xdr:cNvPr id="4" name="正方形/長方形 3"/>
        <xdr:cNvSpPr/>
      </xdr:nvSpPr>
      <xdr:spPr>
        <a:xfrm>
          <a:off x="242455" y="14841682"/>
          <a:ext cx="794659" cy="330485"/>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134471</xdr:colOff>
      <xdr:row>15</xdr:row>
      <xdr:rowOff>78441</xdr:rowOff>
    </xdr:from>
    <xdr:to>
      <xdr:col>30</xdr:col>
      <xdr:colOff>33618</xdr:colOff>
      <xdr:row>15</xdr:row>
      <xdr:rowOff>414617</xdr:rowOff>
    </xdr:to>
    <xdr:sp macro="" textlink="">
      <xdr:nvSpPr>
        <xdr:cNvPr id="2" name="右矢印 1"/>
        <xdr:cNvSpPr/>
      </xdr:nvSpPr>
      <xdr:spPr>
        <a:xfrm>
          <a:off x="5087471" y="1860176"/>
          <a:ext cx="661147" cy="3361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176123</xdr:colOff>
      <xdr:row>16</xdr:row>
      <xdr:rowOff>1678</xdr:rowOff>
    </xdr:from>
    <xdr:to>
      <xdr:col>29</xdr:col>
      <xdr:colOff>56029</xdr:colOff>
      <xdr:row>47</xdr:row>
      <xdr:rowOff>22411</xdr:rowOff>
    </xdr:to>
    <xdr:sp macro="" textlink="">
      <xdr:nvSpPr>
        <xdr:cNvPr id="3" name="テキスト ボックス 10"/>
        <xdr:cNvSpPr txBox="1"/>
      </xdr:nvSpPr>
      <xdr:spPr>
        <a:xfrm>
          <a:off x="5129123" y="2836766"/>
          <a:ext cx="451406" cy="3651439"/>
        </a:xfrm>
        <a:prstGeom prst="rect">
          <a:avLst/>
        </a:prstGeom>
        <a:noFill/>
      </xdr:spPr>
      <xdr:txBody>
        <a:bodyPr vert="eaVert" wrap="square" rtlCol="0">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r>
            <a:rPr lang="ja-JP" altLang="en-US" sz="1600">
              <a:latin typeface="HGP創英角ｺﾞｼｯｸUB" panose="020B0900000000000000" pitchFamily="50" charset="-128"/>
              <a:ea typeface="HGP創英角ｺﾞｼｯｸUB" panose="020B0900000000000000" pitchFamily="50" charset="-128"/>
            </a:rPr>
            <a:t>変更項目のみ記入</a:t>
          </a:r>
          <a:endParaRPr kumimoji="1" lang="ja-JP" altLang="en-US"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26</xdr:col>
      <xdr:colOff>134471</xdr:colOff>
      <xdr:row>118</xdr:row>
      <xdr:rowOff>78441</xdr:rowOff>
    </xdr:from>
    <xdr:to>
      <xdr:col>30</xdr:col>
      <xdr:colOff>33618</xdr:colOff>
      <xdr:row>118</xdr:row>
      <xdr:rowOff>414617</xdr:rowOff>
    </xdr:to>
    <xdr:sp macro="" textlink="">
      <xdr:nvSpPr>
        <xdr:cNvPr id="7" name="右矢印 6"/>
        <xdr:cNvSpPr/>
      </xdr:nvSpPr>
      <xdr:spPr>
        <a:xfrm>
          <a:off x="5087471" y="1745316"/>
          <a:ext cx="661147" cy="3266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120</xdr:row>
      <xdr:rowOff>0</xdr:rowOff>
    </xdr:from>
    <xdr:to>
      <xdr:col>29</xdr:col>
      <xdr:colOff>70406</xdr:colOff>
      <xdr:row>138</xdr:row>
      <xdr:rowOff>44824</xdr:rowOff>
    </xdr:to>
    <xdr:sp macro="" textlink="">
      <xdr:nvSpPr>
        <xdr:cNvPr id="8" name="テキスト ボックス 10"/>
        <xdr:cNvSpPr txBox="1"/>
      </xdr:nvSpPr>
      <xdr:spPr>
        <a:xfrm>
          <a:off x="5143500" y="16920882"/>
          <a:ext cx="451406" cy="2050677"/>
        </a:xfrm>
        <a:prstGeom prst="rect">
          <a:avLst/>
        </a:prstGeom>
        <a:noFill/>
      </xdr:spPr>
      <xdr:txBody>
        <a:bodyPr vert="eaVert" wrap="square" rtlCol="0">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r>
            <a:rPr lang="ja-JP" altLang="en-US" sz="1600">
              <a:latin typeface="HGP創英角ｺﾞｼｯｸUB" panose="020B0900000000000000" pitchFamily="50" charset="-128"/>
              <a:ea typeface="HGP創英角ｺﾞｼｯｸUB" panose="020B0900000000000000" pitchFamily="50" charset="-128"/>
            </a:rPr>
            <a:t>変更項目のみ記入</a:t>
          </a:r>
          <a:endParaRPr kumimoji="1" lang="ja-JP" altLang="en-US"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53598</xdr:colOff>
      <xdr:row>191</xdr:row>
      <xdr:rowOff>84154</xdr:rowOff>
    </xdr:from>
    <xdr:to>
      <xdr:col>50</xdr:col>
      <xdr:colOff>144703</xdr:colOff>
      <xdr:row>194</xdr:row>
      <xdr:rowOff>72333</xdr:rowOff>
    </xdr:to>
    <xdr:sp macro="" textlink="">
      <xdr:nvSpPr>
        <xdr:cNvPr id="6" name="テキスト ボックス 101"/>
        <xdr:cNvSpPr txBox="1"/>
      </xdr:nvSpPr>
      <xdr:spPr>
        <a:xfrm>
          <a:off x="1387098" y="23448419"/>
          <a:ext cx="8282605"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164153</xdr:colOff>
      <xdr:row>189</xdr:row>
      <xdr:rowOff>64500</xdr:rowOff>
    </xdr:from>
    <xdr:to>
      <xdr:col>48</xdr:col>
      <xdr:colOff>137526</xdr:colOff>
      <xdr:row>191</xdr:row>
      <xdr:rowOff>155266</xdr:rowOff>
    </xdr:to>
    <xdr:sp macro="" textlink="">
      <xdr:nvSpPr>
        <xdr:cNvPr id="9" name="テキスト ボックス 102"/>
        <xdr:cNvSpPr txBox="1"/>
      </xdr:nvSpPr>
      <xdr:spPr>
        <a:xfrm>
          <a:off x="1307153" y="23092588"/>
          <a:ext cx="7974373" cy="4269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2</xdr:col>
      <xdr:colOff>103909</xdr:colOff>
      <xdr:row>189</xdr:row>
      <xdr:rowOff>60104</xdr:rowOff>
    </xdr:from>
    <xdr:to>
      <xdr:col>6</xdr:col>
      <xdr:colOff>136568</xdr:colOff>
      <xdr:row>191</xdr:row>
      <xdr:rowOff>55431</xdr:rowOff>
    </xdr:to>
    <xdr:sp macro="" textlink="">
      <xdr:nvSpPr>
        <xdr:cNvPr id="10" name="正方形/長方形 9"/>
        <xdr:cNvSpPr/>
      </xdr:nvSpPr>
      <xdr:spPr>
        <a:xfrm>
          <a:off x="484909" y="23088192"/>
          <a:ext cx="794659" cy="331504"/>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twoCellAnchor>
    <xdr:from>
      <xdr:col>26</xdr:col>
      <xdr:colOff>134471</xdr:colOff>
      <xdr:row>174</xdr:row>
      <xdr:rowOff>0</xdr:rowOff>
    </xdr:from>
    <xdr:to>
      <xdr:col>30</xdr:col>
      <xdr:colOff>33618</xdr:colOff>
      <xdr:row>175</xdr:row>
      <xdr:rowOff>158563</xdr:rowOff>
    </xdr:to>
    <xdr:sp macro="" textlink="">
      <xdr:nvSpPr>
        <xdr:cNvPr id="12" name="右矢印 11"/>
        <xdr:cNvSpPr/>
      </xdr:nvSpPr>
      <xdr:spPr>
        <a:xfrm>
          <a:off x="5087471" y="17335500"/>
          <a:ext cx="661147" cy="3300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67235</xdr:colOff>
      <xdr:row>184</xdr:row>
      <xdr:rowOff>14311</xdr:rowOff>
    </xdr:from>
    <xdr:to>
      <xdr:col>29</xdr:col>
      <xdr:colOff>156882</xdr:colOff>
      <xdr:row>186</xdr:row>
      <xdr:rowOff>11821</xdr:rowOff>
    </xdr:to>
    <xdr:sp macro="" textlink="">
      <xdr:nvSpPr>
        <xdr:cNvPr id="13" name="右矢印 12"/>
        <xdr:cNvSpPr/>
      </xdr:nvSpPr>
      <xdr:spPr>
        <a:xfrm>
          <a:off x="5020235" y="6919936"/>
          <a:ext cx="661147" cy="3404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134471</xdr:colOff>
      <xdr:row>174</xdr:row>
      <xdr:rowOff>0</xdr:rowOff>
    </xdr:from>
    <xdr:to>
      <xdr:col>30</xdr:col>
      <xdr:colOff>33618</xdr:colOff>
      <xdr:row>175</xdr:row>
      <xdr:rowOff>158563</xdr:rowOff>
    </xdr:to>
    <xdr:sp macro="" textlink="">
      <xdr:nvSpPr>
        <xdr:cNvPr id="11" name="右矢印 10"/>
        <xdr:cNvSpPr/>
      </xdr:nvSpPr>
      <xdr:spPr>
        <a:xfrm>
          <a:off x="5087471" y="20602575"/>
          <a:ext cx="661147" cy="3300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67235</xdr:colOff>
      <xdr:row>184</xdr:row>
      <xdr:rowOff>14311</xdr:rowOff>
    </xdr:from>
    <xdr:to>
      <xdr:col>29</xdr:col>
      <xdr:colOff>156882</xdr:colOff>
      <xdr:row>186</xdr:row>
      <xdr:rowOff>11821</xdr:rowOff>
    </xdr:to>
    <xdr:sp macro="" textlink="">
      <xdr:nvSpPr>
        <xdr:cNvPr id="14" name="右矢印 13"/>
        <xdr:cNvSpPr/>
      </xdr:nvSpPr>
      <xdr:spPr>
        <a:xfrm>
          <a:off x="5020235" y="22436161"/>
          <a:ext cx="661147" cy="3404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134471</xdr:colOff>
      <xdr:row>15</xdr:row>
      <xdr:rowOff>78441</xdr:rowOff>
    </xdr:from>
    <xdr:to>
      <xdr:col>30</xdr:col>
      <xdr:colOff>33618</xdr:colOff>
      <xdr:row>15</xdr:row>
      <xdr:rowOff>414617</xdr:rowOff>
    </xdr:to>
    <xdr:sp macro="" textlink="">
      <xdr:nvSpPr>
        <xdr:cNvPr id="2" name="右矢印 1"/>
        <xdr:cNvSpPr/>
      </xdr:nvSpPr>
      <xdr:spPr>
        <a:xfrm>
          <a:off x="5087471" y="2516841"/>
          <a:ext cx="661147" cy="3266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176123</xdr:colOff>
      <xdr:row>16</xdr:row>
      <xdr:rowOff>1678</xdr:rowOff>
    </xdr:from>
    <xdr:to>
      <xdr:col>29</xdr:col>
      <xdr:colOff>56029</xdr:colOff>
      <xdr:row>47</xdr:row>
      <xdr:rowOff>22411</xdr:rowOff>
    </xdr:to>
    <xdr:sp macro="" textlink="">
      <xdr:nvSpPr>
        <xdr:cNvPr id="3" name="テキスト ボックス 10"/>
        <xdr:cNvSpPr txBox="1"/>
      </xdr:nvSpPr>
      <xdr:spPr>
        <a:xfrm>
          <a:off x="5129123" y="2836766"/>
          <a:ext cx="451406" cy="3651439"/>
        </a:xfrm>
        <a:prstGeom prst="rect">
          <a:avLst/>
        </a:prstGeom>
        <a:noFill/>
      </xdr:spPr>
      <xdr:txBody>
        <a:bodyPr vert="eaVert" wrap="square" rtlCol="0">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r>
            <a:rPr lang="ja-JP" altLang="en-US" sz="1600">
              <a:latin typeface="HGP創英角ｺﾞｼｯｸUB" panose="020B0900000000000000" pitchFamily="50" charset="-128"/>
              <a:ea typeface="HGP創英角ｺﾞｼｯｸUB" panose="020B0900000000000000" pitchFamily="50" charset="-128"/>
            </a:rPr>
            <a:t>変更項目のみ記入</a:t>
          </a:r>
          <a:endParaRPr kumimoji="1" lang="ja-JP" altLang="en-US"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26</xdr:col>
      <xdr:colOff>134471</xdr:colOff>
      <xdr:row>118</xdr:row>
      <xdr:rowOff>78441</xdr:rowOff>
    </xdr:from>
    <xdr:to>
      <xdr:col>30</xdr:col>
      <xdr:colOff>33618</xdr:colOff>
      <xdr:row>118</xdr:row>
      <xdr:rowOff>414617</xdr:rowOff>
    </xdr:to>
    <xdr:sp macro="" textlink="">
      <xdr:nvSpPr>
        <xdr:cNvPr id="4" name="右矢印 3"/>
        <xdr:cNvSpPr/>
      </xdr:nvSpPr>
      <xdr:spPr>
        <a:xfrm>
          <a:off x="5087471" y="14480241"/>
          <a:ext cx="661147" cy="3266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120</xdr:row>
      <xdr:rowOff>0</xdr:rowOff>
    </xdr:from>
    <xdr:to>
      <xdr:col>29</xdr:col>
      <xdr:colOff>70406</xdr:colOff>
      <xdr:row>143</xdr:row>
      <xdr:rowOff>0</xdr:rowOff>
    </xdr:to>
    <xdr:sp macro="" textlink="">
      <xdr:nvSpPr>
        <xdr:cNvPr id="5" name="テキスト ボックス 10"/>
        <xdr:cNvSpPr txBox="1"/>
      </xdr:nvSpPr>
      <xdr:spPr>
        <a:xfrm>
          <a:off x="5143500" y="15083118"/>
          <a:ext cx="451406" cy="2532529"/>
        </a:xfrm>
        <a:prstGeom prst="rect">
          <a:avLst/>
        </a:prstGeom>
        <a:noFill/>
      </xdr:spPr>
      <xdr:txBody>
        <a:bodyPr vert="eaVert" wrap="square" rtlCol="0">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r>
            <a:rPr lang="ja-JP" altLang="en-US" sz="1600">
              <a:latin typeface="HGP創英角ｺﾞｼｯｸUB" panose="020B0900000000000000" pitchFamily="50" charset="-128"/>
              <a:ea typeface="HGP創英角ｺﾞｼｯｸUB" panose="020B0900000000000000" pitchFamily="50" charset="-128"/>
            </a:rPr>
            <a:t>変更項目のみ記入</a:t>
          </a:r>
          <a:endParaRPr kumimoji="1" lang="ja-JP" altLang="en-US"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66968</xdr:colOff>
      <xdr:row>196</xdr:row>
      <xdr:rowOff>114213</xdr:rowOff>
    </xdr:from>
    <xdr:to>
      <xdr:col>54</xdr:col>
      <xdr:colOff>103547</xdr:colOff>
      <xdr:row>201</xdr:row>
      <xdr:rowOff>76204</xdr:rowOff>
    </xdr:to>
    <xdr:grpSp>
      <xdr:nvGrpSpPr>
        <xdr:cNvPr id="13" name="グループ化 12"/>
        <xdr:cNvGrpSpPr/>
      </xdr:nvGrpSpPr>
      <xdr:grpSpPr>
        <a:xfrm>
          <a:off x="2352968" y="27382927"/>
          <a:ext cx="9235008" cy="846456"/>
          <a:chOff x="1355644" y="27075567"/>
          <a:chExt cx="9023697" cy="802432"/>
        </a:xfrm>
      </xdr:grpSpPr>
      <xdr:sp macro="" textlink="">
        <xdr:nvSpPr>
          <xdr:cNvPr id="6" name="テキスト ボックス 101"/>
          <xdr:cNvSpPr txBox="1"/>
        </xdr:nvSpPr>
        <xdr:spPr>
          <a:xfrm>
            <a:off x="1435589" y="27385555"/>
            <a:ext cx="8943752" cy="49244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sp macro="" textlink="">
        <xdr:nvSpPr>
          <xdr:cNvPr id="7" name="テキスト ボックス 102"/>
          <xdr:cNvSpPr txBox="1"/>
        </xdr:nvSpPr>
        <xdr:spPr>
          <a:xfrm>
            <a:off x="1355644" y="27075567"/>
            <a:ext cx="8501049" cy="4258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grpSp>
    <xdr:clientData/>
  </xdr:twoCellAnchor>
  <xdr:twoCellAnchor>
    <xdr:from>
      <xdr:col>7</xdr:col>
      <xdr:colOff>163606</xdr:colOff>
      <xdr:row>196</xdr:row>
      <xdr:rowOff>154641</xdr:rowOff>
    </xdr:from>
    <xdr:to>
      <xdr:col>12</xdr:col>
      <xdr:colOff>5765</xdr:colOff>
      <xdr:row>198</xdr:row>
      <xdr:rowOff>104126</xdr:rowOff>
    </xdr:to>
    <xdr:sp macro="" textlink="">
      <xdr:nvSpPr>
        <xdr:cNvPr id="8" name="正方形/長方形 7"/>
        <xdr:cNvSpPr/>
      </xdr:nvSpPr>
      <xdr:spPr>
        <a:xfrm>
          <a:off x="1497106" y="27149612"/>
          <a:ext cx="794659" cy="285661"/>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twoCellAnchor>
    <xdr:from>
      <xdr:col>26</xdr:col>
      <xdr:colOff>134471</xdr:colOff>
      <xdr:row>181</xdr:row>
      <xdr:rowOff>0</xdr:rowOff>
    </xdr:from>
    <xdr:to>
      <xdr:col>30</xdr:col>
      <xdr:colOff>33618</xdr:colOff>
      <xdr:row>182</xdr:row>
      <xdr:rowOff>158563</xdr:rowOff>
    </xdr:to>
    <xdr:sp macro="" textlink="">
      <xdr:nvSpPr>
        <xdr:cNvPr id="9" name="右矢印 8"/>
        <xdr:cNvSpPr/>
      </xdr:nvSpPr>
      <xdr:spPr>
        <a:xfrm>
          <a:off x="5087471" y="20602575"/>
          <a:ext cx="661147" cy="3300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67235</xdr:colOff>
      <xdr:row>191</xdr:row>
      <xdr:rowOff>14311</xdr:rowOff>
    </xdr:from>
    <xdr:to>
      <xdr:col>29</xdr:col>
      <xdr:colOff>156882</xdr:colOff>
      <xdr:row>193</xdr:row>
      <xdr:rowOff>11821</xdr:rowOff>
    </xdr:to>
    <xdr:sp macro="" textlink="">
      <xdr:nvSpPr>
        <xdr:cNvPr id="10" name="右矢印 9"/>
        <xdr:cNvSpPr/>
      </xdr:nvSpPr>
      <xdr:spPr>
        <a:xfrm>
          <a:off x="5020235" y="22426636"/>
          <a:ext cx="661147" cy="3404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134471</xdr:colOff>
      <xdr:row>181</xdr:row>
      <xdr:rowOff>0</xdr:rowOff>
    </xdr:from>
    <xdr:to>
      <xdr:col>30</xdr:col>
      <xdr:colOff>33618</xdr:colOff>
      <xdr:row>182</xdr:row>
      <xdr:rowOff>158563</xdr:rowOff>
    </xdr:to>
    <xdr:sp macro="" textlink="">
      <xdr:nvSpPr>
        <xdr:cNvPr id="11" name="右矢印 10"/>
        <xdr:cNvSpPr/>
      </xdr:nvSpPr>
      <xdr:spPr>
        <a:xfrm>
          <a:off x="5087471" y="20602575"/>
          <a:ext cx="661147" cy="3300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67235</xdr:colOff>
      <xdr:row>191</xdr:row>
      <xdr:rowOff>14311</xdr:rowOff>
    </xdr:from>
    <xdr:to>
      <xdr:col>29</xdr:col>
      <xdr:colOff>156882</xdr:colOff>
      <xdr:row>193</xdr:row>
      <xdr:rowOff>11821</xdr:rowOff>
    </xdr:to>
    <xdr:sp macro="" textlink="">
      <xdr:nvSpPr>
        <xdr:cNvPr id="12" name="右矢印 11"/>
        <xdr:cNvSpPr/>
      </xdr:nvSpPr>
      <xdr:spPr>
        <a:xfrm>
          <a:off x="5020235" y="22436161"/>
          <a:ext cx="661147" cy="3404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72154</xdr:colOff>
      <xdr:row>43</xdr:row>
      <xdr:rowOff>19030</xdr:rowOff>
    </xdr:from>
    <xdr:to>
      <xdr:col>55</xdr:col>
      <xdr:colOff>163259</xdr:colOff>
      <xdr:row>46</xdr:row>
      <xdr:rowOff>7208</xdr:rowOff>
    </xdr:to>
    <xdr:sp macro="" textlink="">
      <xdr:nvSpPr>
        <xdr:cNvPr id="2" name="テキスト ボックス 101"/>
        <xdr:cNvSpPr txBox="1"/>
      </xdr:nvSpPr>
      <xdr:spPr>
        <a:xfrm>
          <a:off x="1215154" y="11991955"/>
          <a:ext cx="9425605" cy="50252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182709</xdr:colOff>
      <xdr:row>41</xdr:row>
      <xdr:rowOff>18004</xdr:rowOff>
    </xdr:from>
    <xdr:to>
      <xdr:col>53</xdr:col>
      <xdr:colOff>156082</xdr:colOff>
      <xdr:row>43</xdr:row>
      <xdr:rowOff>107649</xdr:rowOff>
    </xdr:to>
    <xdr:sp macro="" textlink="">
      <xdr:nvSpPr>
        <xdr:cNvPr id="3" name="テキスト ボックス 102"/>
        <xdr:cNvSpPr txBox="1"/>
      </xdr:nvSpPr>
      <xdr:spPr>
        <a:xfrm>
          <a:off x="1135209" y="11648029"/>
          <a:ext cx="9117373" cy="4325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1</xdr:col>
      <xdr:colOff>122465</xdr:colOff>
      <xdr:row>41</xdr:row>
      <xdr:rowOff>13608</xdr:rowOff>
    </xdr:from>
    <xdr:to>
      <xdr:col>5</xdr:col>
      <xdr:colOff>155124</xdr:colOff>
      <xdr:row>42</xdr:row>
      <xdr:rowOff>167200</xdr:rowOff>
    </xdr:to>
    <xdr:sp macro="" textlink="">
      <xdr:nvSpPr>
        <xdr:cNvPr id="4" name="正方形/長方形 3"/>
        <xdr:cNvSpPr/>
      </xdr:nvSpPr>
      <xdr:spPr>
        <a:xfrm>
          <a:off x="312965" y="11643633"/>
          <a:ext cx="794659" cy="325042"/>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twoCellAnchor>
    <xdr:from>
      <xdr:col>12</xdr:col>
      <xdr:colOff>105336</xdr:colOff>
      <xdr:row>11</xdr:row>
      <xdr:rowOff>145678</xdr:rowOff>
    </xdr:from>
    <xdr:to>
      <xdr:col>19</xdr:col>
      <xdr:colOff>168089</xdr:colOff>
      <xdr:row>13</xdr:row>
      <xdr:rowOff>52108</xdr:rowOff>
    </xdr:to>
    <xdr:sp macro="" textlink="">
      <xdr:nvSpPr>
        <xdr:cNvPr id="5" name="下矢印 4"/>
        <xdr:cNvSpPr/>
      </xdr:nvSpPr>
      <xdr:spPr>
        <a:xfrm>
          <a:off x="2391336" y="2746003"/>
          <a:ext cx="1396253" cy="249330"/>
        </a:xfrm>
        <a:prstGeom prst="down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33618</xdr:colOff>
      <xdr:row>11</xdr:row>
      <xdr:rowOff>141196</xdr:rowOff>
    </xdr:from>
    <xdr:to>
      <xdr:col>50</xdr:col>
      <xdr:colOff>96371</xdr:colOff>
      <xdr:row>13</xdr:row>
      <xdr:rowOff>47626</xdr:rowOff>
    </xdr:to>
    <xdr:sp macro="" textlink="">
      <xdr:nvSpPr>
        <xdr:cNvPr id="6" name="下矢印 5"/>
        <xdr:cNvSpPr/>
      </xdr:nvSpPr>
      <xdr:spPr>
        <a:xfrm>
          <a:off x="8225118" y="2741521"/>
          <a:ext cx="1396253" cy="249330"/>
        </a:xfrm>
        <a:prstGeom prst="down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1643</xdr:colOff>
      <xdr:row>33</xdr:row>
      <xdr:rowOff>99435</xdr:rowOff>
    </xdr:from>
    <xdr:to>
      <xdr:col>50</xdr:col>
      <xdr:colOff>92748</xdr:colOff>
      <xdr:row>36</xdr:row>
      <xdr:rowOff>87613</xdr:rowOff>
    </xdr:to>
    <xdr:sp macro="" textlink="">
      <xdr:nvSpPr>
        <xdr:cNvPr id="2" name="テキスト ボックス 101"/>
        <xdr:cNvSpPr txBox="1"/>
      </xdr:nvSpPr>
      <xdr:spPr>
        <a:xfrm>
          <a:off x="1335143" y="12683641"/>
          <a:ext cx="8282605"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112198</xdr:colOff>
      <xdr:row>31</xdr:row>
      <xdr:rowOff>90986</xdr:rowOff>
    </xdr:from>
    <xdr:to>
      <xdr:col>48</xdr:col>
      <xdr:colOff>85571</xdr:colOff>
      <xdr:row>34</xdr:row>
      <xdr:rowOff>12543</xdr:rowOff>
    </xdr:to>
    <xdr:sp macro="" textlink="">
      <xdr:nvSpPr>
        <xdr:cNvPr id="3" name="テキスト ボックス 102"/>
        <xdr:cNvSpPr txBox="1"/>
      </xdr:nvSpPr>
      <xdr:spPr>
        <a:xfrm>
          <a:off x="1255198" y="12339015"/>
          <a:ext cx="7974373"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2</xdr:col>
      <xdr:colOff>51954</xdr:colOff>
      <xdr:row>31</xdr:row>
      <xdr:rowOff>86590</xdr:rowOff>
    </xdr:from>
    <xdr:to>
      <xdr:col>6</xdr:col>
      <xdr:colOff>84613</xdr:colOff>
      <xdr:row>33</xdr:row>
      <xdr:rowOff>70712</xdr:rowOff>
    </xdr:to>
    <xdr:sp macro="" textlink="">
      <xdr:nvSpPr>
        <xdr:cNvPr id="4" name="正方形/長方形 3"/>
        <xdr:cNvSpPr/>
      </xdr:nvSpPr>
      <xdr:spPr>
        <a:xfrm>
          <a:off x="432954" y="12330545"/>
          <a:ext cx="794659" cy="330485"/>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122871</xdr:colOff>
      <xdr:row>79</xdr:row>
      <xdr:rowOff>99431</xdr:rowOff>
    </xdr:from>
    <xdr:to>
      <xdr:col>50</xdr:col>
      <xdr:colOff>231294</xdr:colOff>
      <xdr:row>82</xdr:row>
      <xdr:rowOff>87610</xdr:rowOff>
    </xdr:to>
    <xdr:sp macro="" textlink="">
      <xdr:nvSpPr>
        <xdr:cNvPr id="2" name="テキスト ボックス 101"/>
        <xdr:cNvSpPr txBox="1"/>
      </xdr:nvSpPr>
      <xdr:spPr>
        <a:xfrm>
          <a:off x="1456371" y="13266343"/>
          <a:ext cx="8288717"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42926</xdr:colOff>
      <xdr:row>77</xdr:row>
      <xdr:rowOff>90981</xdr:rowOff>
    </xdr:from>
    <xdr:to>
      <xdr:col>49</xdr:col>
      <xdr:colOff>33617</xdr:colOff>
      <xdr:row>80</xdr:row>
      <xdr:rowOff>12538</xdr:rowOff>
    </xdr:to>
    <xdr:sp macro="" textlink="">
      <xdr:nvSpPr>
        <xdr:cNvPr id="3" name="テキスト ボックス 102"/>
        <xdr:cNvSpPr txBox="1"/>
      </xdr:nvSpPr>
      <xdr:spPr>
        <a:xfrm>
          <a:off x="1376426" y="12921716"/>
          <a:ext cx="7980485"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2</xdr:col>
      <xdr:colOff>173182</xdr:colOff>
      <xdr:row>77</xdr:row>
      <xdr:rowOff>86585</xdr:rowOff>
    </xdr:from>
    <xdr:to>
      <xdr:col>7</xdr:col>
      <xdr:colOff>15341</xdr:colOff>
      <xdr:row>79</xdr:row>
      <xdr:rowOff>70708</xdr:rowOff>
    </xdr:to>
    <xdr:sp macro="" textlink="">
      <xdr:nvSpPr>
        <xdr:cNvPr id="4" name="正方形/長方形 3"/>
        <xdr:cNvSpPr/>
      </xdr:nvSpPr>
      <xdr:spPr>
        <a:xfrm>
          <a:off x="554182" y="13489621"/>
          <a:ext cx="794659" cy="337908"/>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126582</xdr:colOff>
      <xdr:row>78</xdr:row>
      <xdr:rowOff>32637</xdr:rowOff>
    </xdr:from>
    <xdr:to>
      <xdr:col>50</xdr:col>
      <xdr:colOff>217687</xdr:colOff>
      <xdr:row>81</xdr:row>
      <xdr:rowOff>20815</xdr:rowOff>
    </xdr:to>
    <xdr:sp macro="" textlink="">
      <xdr:nvSpPr>
        <xdr:cNvPr id="2" name="テキスト ボックス 101"/>
        <xdr:cNvSpPr txBox="1"/>
      </xdr:nvSpPr>
      <xdr:spPr>
        <a:xfrm>
          <a:off x="1460082" y="12941813"/>
          <a:ext cx="8305017"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155493</xdr:colOff>
      <xdr:row>76</xdr:row>
      <xdr:rowOff>99646</xdr:rowOff>
    </xdr:from>
    <xdr:to>
      <xdr:col>49</xdr:col>
      <xdr:colOff>128866</xdr:colOff>
      <xdr:row>79</xdr:row>
      <xdr:rowOff>21203</xdr:rowOff>
    </xdr:to>
    <xdr:sp macro="" textlink="">
      <xdr:nvSpPr>
        <xdr:cNvPr id="3" name="テキスト ボックス 102"/>
        <xdr:cNvSpPr txBox="1"/>
      </xdr:nvSpPr>
      <xdr:spPr>
        <a:xfrm>
          <a:off x="1488993" y="12672646"/>
          <a:ext cx="7996785"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3</xdr:col>
      <xdr:colOff>136072</xdr:colOff>
      <xdr:row>76</xdr:row>
      <xdr:rowOff>163286</xdr:rowOff>
    </xdr:from>
    <xdr:to>
      <xdr:col>7</xdr:col>
      <xdr:colOff>168731</xdr:colOff>
      <xdr:row>78</xdr:row>
      <xdr:rowOff>126378</xdr:rowOff>
    </xdr:to>
    <xdr:sp macro="" textlink="">
      <xdr:nvSpPr>
        <xdr:cNvPr id="4" name="正方形/長方形 3"/>
        <xdr:cNvSpPr/>
      </xdr:nvSpPr>
      <xdr:spPr>
        <a:xfrm>
          <a:off x="707572" y="13280572"/>
          <a:ext cx="794659" cy="316877"/>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67235</xdr:colOff>
      <xdr:row>15</xdr:row>
      <xdr:rowOff>67236</xdr:rowOff>
    </xdr:from>
    <xdr:to>
      <xdr:col>29</xdr:col>
      <xdr:colOff>156882</xdr:colOff>
      <xdr:row>15</xdr:row>
      <xdr:rowOff>403412</xdr:rowOff>
    </xdr:to>
    <xdr:sp macro="" textlink="">
      <xdr:nvSpPr>
        <xdr:cNvPr id="2" name="右矢印 1"/>
        <xdr:cNvSpPr/>
      </xdr:nvSpPr>
      <xdr:spPr>
        <a:xfrm>
          <a:off x="5020235" y="4391586"/>
          <a:ext cx="661147" cy="3361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108887</xdr:colOff>
      <xdr:row>16</xdr:row>
      <xdr:rowOff>10483</xdr:rowOff>
    </xdr:from>
    <xdr:to>
      <xdr:col>28</xdr:col>
      <xdr:colOff>179293</xdr:colOff>
      <xdr:row>30</xdr:row>
      <xdr:rowOff>163285</xdr:rowOff>
    </xdr:to>
    <xdr:sp macro="" textlink="">
      <xdr:nvSpPr>
        <xdr:cNvPr id="3" name="テキスト ボックス 2"/>
        <xdr:cNvSpPr txBox="1"/>
      </xdr:nvSpPr>
      <xdr:spPr>
        <a:xfrm>
          <a:off x="5061887" y="3988571"/>
          <a:ext cx="451406" cy="2113832"/>
        </a:xfrm>
        <a:prstGeom prst="rect">
          <a:avLst/>
        </a:prstGeom>
        <a:noFill/>
      </xdr:spPr>
      <xdr:txBody>
        <a:bodyPr vert="eaVert" wrap="square" rtlCol="0">
          <a:sp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r>
            <a:rPr lang="ja-JP" altLang="en-US" sz="1600">
              <a:latin typeface="HGP創英角ｺﾞｼｯｸUB" panose="020B0900000000000000" pitchFamily="50" charset="-128"/>
              <a:ea typeface="HGP創英角ｺﾞｼｯｸUB" panose="020B0900000000000000" pitchFamily="50" charset="-128"/>
            </a:rPr>
            <a:t>変更項目のみ記入</a:t>
          </a:r>
          <a:endParaRPr kumimoji="1" lang="ja-JP" altLang="en-US" sz="16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7</xdr:col>
      <xdr:colOff>66106</xdr:colOff>
      <xdr:row>35</xdr:row>
      <xdr:rowOff>105208</xdr:rowOff>
    </xdr:from>
    <xdr:to>
      <xdr:col>50</xdr:col>
      <xdr:colOff>157211</xdr:colOff>
      <xdr:row>38</xdr:row>
      <xdr:rowOff>89651</xdr:rowOff>
    </xdr:to>
    <xdr:sp macro="" textlink="">
      <xdr:nvSpPr>
        <xdr:cNvPr id="4" name="テキスト ボックス 101"/>
        <xdr:cNvSpPr txBox="1"/>
      </xdr:nvSpPr>
      <xdr:spPr>
        <a:xfrm>
          <a:off x="1399606" y="6889125"/>
          <a:ext cx="8282605" cy="49244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baseline="0">
              <a:solidFill>
                <a:srgbClr val="0070C0"/>
              </a:solidFill>
              <a:latin typeface="HGP創英角ｺﾞｼｯｸUB" panose="020B0900000000000000" pitchFamily="50" charset="-128"/>
              <a:ea typeface="HGP創英角ｺﾞｼｯｸUB" panose="020B0900000000000000" pitchFamily="50" charset="-128"/>
            </a:rPr>
            <a:t> </a:t>
          </a:r>
          <a:r>
            <a:rPr kumimoji="1" lang="ja-JP" altLang="en-US" sz="2400">
              <a:solidFill>
                <a:srgbClr val="0070C0"/>
              </a:solidFill>
              <a:latin typeface="HGP創英角ｺﾞｼｯｸUB" panose="020B0900000000000000" pitchFamily="50" charset="-128"/>
              <a:ea typeface="HGP創英角ｺﾞｼｯｸUB" panose="020B0900000000000000" pitchFamily="50" charset="-128"/>
            </a:rPr>
            <a:t> </a:t>
          </a:r>
          <a:r>
            <a:rPr lang="en-US" altLang="ja-JP" sz="2400">
              <a:solidFill>
                <a:srgbClr val="0070C0"/>
              </a:solidFill>
              <a:latin typeface="HGP創英角ｺﾞｼｯｸUB" panose="020B0900000000000000" pitchFamily="50" charset="-128"/>
              <a:ea typeface="HGP創英角ｺﾞｼｯｸUB" panose="020B0900000000000000" pitchFamily="50" charset="-128"/>
            </a:rPr>
            <a:t>gigaraku-support@east.ntt.co.jp</a:t>
          </a:r>
          <a:endParaRPr lang="ja-JP" altLang="en-US" sz="2400">
            <a:solidFill>
              <a:srgbClr val="0070C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6</xdr:col>
      <xdr:colOff>176661</xdr:colOff>
      <xdr:row>33</xdr:row>
      <xdr:rowOff>89063</xdr:rowOff>
    </xdr:from>
    <xdr:to>
      <xdr:col>48</xdr:col>
      <xdr:colOff>150034</xdr:colOff>
      <xdr:row>36</xdr:row>
      <xdr:rowOff>6885</xdr:rowOff>
    </xdr:to>
    <xdr:sp macro="" textlink="">
      <xdr:nvSpPr>
        <xdr:cNvPr id="5" name="テキスト ボックス 102"/>
        <xdr:cNvSpPr txBox="1"/>
      </xdr:nvSpPr>
      <xdr:spPr>
        <a:xfrm>
          <a:off x="1319661" y="6534313"/>
          <a:ext cx="7974373" cy="42582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a:solidFill>
                <a:srgbClr val="0070C0"/>
              </a:solidFill>
              <a:latin typeface="HGP創英角ｺﾞｼｯｸUB" panose="020B0900000000000000" pitchFamily="50" charset="-128"/>
              <a:ea typeface="HGP創英角ｺﾞｼｯｸUB" panose="020B0900000000000000" pitchFamily="50" charset="-128"/>
            </a:rPr>
            <a:t>ギガらくＷｉ</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Ｆｉサポートセンター （年中無休 </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9:00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r>
            <a:rPr lang="en-US" altLang="ja-JP" sz="2000">
              <a:solidFill>
                <a:srgbClr val="0070C0"/>
              </a:solidFill>
              <a:latin typeface="HGP創英角ｺﾞｼｯｸUB" panose="020B0900000000000000" pitchFamily="50" charset="-128"/>
              <a:ea typeface="HGP創英角ｺﾞｼｯｸUB" panose="020B0900000000000000" pitchFamily="50" charset="-128"/>
            </a:rPr>
            <a:t>21:00</a:t>
          </a:r>
          <a:r>
            <a:rPr lang="ja-JP" altLang="en-US" sz="2000">
              <a:solidFill>
                <a:srgbClr val="0070C0"/>
              </a:solidFill>
              <a:latin typeface="HGP創英角ｺﾞｼｯｸUB" panose="020B0900000000000000" pitchFamily="50" charset="-128"/>
              <a:ea typeface="HGP創英角ｺﾞｼｯｸUB" panose="020B0900000000000000" pitchFamily="50" charset="-128"/>
            </a:rPr>
            <a:t>）</a:t>
          </a:r>
        </a:p>
      </xdr:txBody>
    </xdr:sp>
    <xdr:clientData/>
  </xdr:twoCellAnchor>
  <xdr:twoCellAnchor>
    <xdr:from>
      <xdr:col>2</xdr:col>
      <xdr:colOff>116417</xdr:colOff>
      <xdr:row>33</xdr:row>
      <xdr:rowOff>84667</xdr:rowOff>
    </xdr:from>
    <xdr:to>
      <xdr:col>6</xdr:col>
      <xdr:colOff>149076</xdr:colOff>
      <xdr:row>35</xdr:row>
      <xdr:rowOff>76485</xdr:rowOff>
    </xdr:to>
    <xdr:sp macro="" textlink="">
      <xdr:nvSpPr>
        <xdr:cNvPr id="6" name="正方形/長方形 5"/>
        <xdr:cNvSpPr/>
      </xdr:nvSpPr>
      <xdr:spPr>
        <a:xfrm>
          <a:off x="497417" y="6529917"/>
          <a:ext cx="794659" cy="330485"/>
        </a:xfrm>
        <a:prstGeom prst="rect">
          <a:avLst/>
        </a:prstGeom>
        <a:solidFill>
          <a:srgbClr val="66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送付先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99;&#12472;&#12493;&#12473;&#38283;&#30330;&#26412;&#37096;&#65288;&#31532;&#19977;&#37096;&#38272;&#65289;/&#31532;&#19977;&#37096;&#38272;_IoT&#12469;&#12540;&#12499;&#12473;&#25512;&#36914;&#25285;&#24403;/020_602_&#21152;&#34276;G&#9312;/&#21513;&#30000;G(&#24259;&#26820;&#26399;&#38480;2024-08-31)/&#36939;&#29992;&#20225;&#30011;G/01_Wi-Fi/01_&#27096;&#24335;/02_OEM/&#36890;&#24120;&#12539;&#21830;&#31038;OEM/&#20462;&#27491;&#20013;/SSID&#12497;&#12473;/&#23436;&#25104;&#28168;/&#12304;&#27096;&#24335;1&#12305;&#12462;&#12460;&#12425;&#12367;Wi-Fi&#12469;&#12540;&#12499;&#12473;&#30003;&#36796;&#26360;_ver.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ギガらくWi-Fiサービス申込書①"/>
      <sheetName val="【様式１】ギガらくWi-Fiサービス申込書②"/>
      <sheetName val="ﾌﾘｶﾞﾅ①"/>
      <sheetName val="【様式１】IoTサポートオプション　農業タイプ申込書"/>
      <sheetName val="【様式１】IoTサポートオプション　工場タイプ申込書"/>
      <sheetName val="【システム管理用※編集不可】住所・担当者・商品のクリア対応"/>
      <sheetName val="リスト値"/>
    </sheetNames>
    <sheetDataSet>
      <sheetData sheetId="0">
        <row r="20">
          <cell r="I20" t="str">
            <v>□</v>
          </cell>
          <cell r="AC20" t="str">
            <v>□</v>
          </cell>
        </row>
        <row r="21">
          <cell r="I21" t="str">
            <v>□</v>
          </cell>
        </row>
        <row r="22">
          <cell r="I22" t="str">
            <v>□</v>
          </cell>
        </row>
        <row r="23">
          <cell r="I23" t="str">
            <v>□</v>
          </cell>
        </row>
        <row r="24">
          <cell r="I24" t="str">
            <v>□</v>
          </cell>
          <cell r="AC24" t="str">
            <v>□</v>
          </cell>
        </row>
        <row r="26">
          <cell r="I26" t="str">
            <v>□</v>
          </cell>
          <cell r="Y26" t="str">
            <v/>
          </cell>
        </row>
        <row r="27">
          <cell r="I27" t="str">
            <v>□</v>
          </cell>
          <cell r="AC27" t="str">
            <v>□</v>
          </cell>
        </row>
        <row r="28">
          <cell r="I28" t="str">
            <v>□</v>
          </cell>
          <cell r="AC28" t="str">
            <v>□</v>
          </cell>
        </row>
        <row r="33">
          <cell r="AD33" t="str">
            <v>□</v>
          </cell>
        </row>
        <row r="38">
          <cell r="AE38" t="str">
            <v>□</v>
          </cell>
          <cell r="AO38" t="str">
            <v>□</v>
          </cell>
        </row>
        <row r="39">
          <cell r="AE39" t="str">
            <v>□</v>
          </cell>
          <cell r="AO39" t="str">
            <v>□</v>
          </cell>
        </row>
        <row r="42">
          <cell r="N42" t="str">
            <v/>
          </cell>
        </row>
        <row r="55">
          <cell r="X55" t="str">
            <v>□</v>
          </cell>
          <cell r="AU55" t="str">
            <v>□</v>
          </cell>
        </row>
        <row r="63">
          <cell r="X63" t="str">
            <v>□</v>
          </cell>
          <cell r="AU63" t="str">
            <v>□</v>
          </cell>
        </row>
        <row r="80">
          <cell r="H80" t="str">
            <v>□</v>
          </cell>
          <cell r="N80" t="str">
            <v>□</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P78"/>
  <sheetViews>
    <sheetView tabSelected="1" view="pageBreakPreview" zoomScale="85" zoomScaleNormal="85" zoomScaleSheetLayoutView="85" workbookViewId="0">
      <selection activeCell="B2" sqref="B2:BA5"/>
    </sheetView>
  </sheetViews>
  <sheetFormatPr defaultColWidth="2.5" defaultRowHeight="13.5" x14ac:dyDescent="0.15"/>
  <cols>
    <col min="1" max="16384" width="2.5" style="3"/>
  </cols>
  <sheetData>
    <row r="1" spans="2:68" s="1" customFormat="1" ht="12.75" customHeight="1" x14ac:dyDescent="0.15"/>
    <row r="2" spans="2:68" s="1" customFormat="1" ht="9" customHeight="1" x14ac:dyDescent="0.15">
      <c r="B2" s="324" t="s">
        <v>476</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row>
    <row r="3" spans="2:68" s="1" customFormat="1" ht="9" customHeight="1" x14ac:dyDescent="0.1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row>
    <row r="4" spans="2:68" s="1" customFormat="1" ht="9" customHeight="1" x14ac:dyDescent="0.1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row>
    <row r="5" spans="2:68" s="1" customFormat="1" ht="12" thickBot="1" x14ac:dyDescent="0.2">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row>
    <row r="6" spans="2:68" ht="20.25" thickTop="1" thickBot="1" x14ac:dyDescent="0.2">
      <c r="U6" s="350" t="s">
        <v>497</v>
      </c>
      <c r="V6" s="351"/>
      <c r="W6" s="351"/>
      <c r="X6" s="351"/>
      <c r="Y6" s="351"/>
      <c r="Z6" s="351"/>
      <c r="AA6" s="351"/>
      <c r="AB6" s="351"/>
      <c r="AC6" s="351"/>
      <c r="AD6" s="351"/>
      <c r="AE6" s="351"/>
      <c r="AF6" s="351"/>
      <c r="AG6" s="351"/>
      <c r="AH6" s="352"/>
      <c r="AI6" s="13"/>
      <c r="AJ6" s="13"/>
      <c r="AK6" s="13"/>
      <c r="AL6" s="13"/>
      <c r="AM6" s="13"/>
      <c r="AN6" s="13"/>
      <c r="AO6" s="13"/>
      <c r="AP6" s="13"/>
      <c r="AQ6" s="13"/>
      <c r="AR6" s="13"/>
      <c r="AS6" s="13"/>
      <c r="AT6" s="13"/>
      <c r="AU6" s="13"/>
      <c r="AV6" s="13"/>
      <c r="AW6" s="13"/>
      <c r="AX6" s="13"/>
      <c r="AY6" s="13"/>
      <c r="AZ6" s="13"/>
      <c r="BA6" s="13"/>
      <c r="BB6" s="337"/>
      <c r="BC6" s="337"/>
      <c r="BD6" s="337"/>
      <c r="BE6" s="337"/>
      <c r="BF6" s="337"/>
      <c r="BG6" s="337"/>
      <c r="BH6" s="337"/>
      <c r="BI6" s="337"/>
      <c r="BJ6" s="337"/>
      <c r="BK6" s="337"/>
      <c r="BL6" s="337"/>
      <c r="BM6" s="337"/>
      <c r="BN6" s="337"/>
      <c r="BO6" s="337"/>
      <c r="BP6" s="337"/>
    </row>
    <row r="7" spans="2:68" s="1" customFormat="1" ht="20.25" thickTop="1" thickBot="1" x14ac:dyDescent="0.2">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349" t="s">
        <v>784</v>
      </c>
      <c r="AV7" s="349"/>
      <c r="AW7" s="349"/>
      <c r="AX7" s="349"/>
      <c r="AY7" s="349"/>
      <c r="AZ7" s="349"/>
      <c r="BA7" s="349"/>
    </row>
    <row r="8" spans="2:68" x14ac:dyDescent="0.15">
      <c r="B8" s="326" t="s">
        <v>287</v>
      </c>
      <c r="C8" s="327"/>
      <c r="D8" s="327"/>
      <c r="E8" s="327"/>
      <c r="F8" s="327"/>
      <c r="G8" s="327"/>
      <c r="H8" s="327"/>
      <c r="I8" s="328"/>
      <c r="J8" s="332" t="s">
        <v>314</v>
      </c>
      <c r="K8" s="333"/>
      <c r="L8" s="333"/>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5"/>
    </row>
    <row r="9" spans="2:68" ht="30" customHeight="1" x14ac:dyDescent="0.15">
      <c r="B9" s="329"/>
      <c r="C9" s="330"/>
      <c r="D9" s="330"/>
      <c r="E9" s="330"/>
      <c r="F9" s="330"/>
      <c r="G9" s="330"/>
      <c r="H9" s="330"/>
      <c r="I9" s="331"/>
      <c r="J9" s="312"/>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36"/>
    </row>
    <row r="10" spans="2:68" ht="30" customHeight="1" x14ac:dyDescent="0.15">
      <c r="B10" s="338" t="s">
        <v>289</v>
      </c>
      <c r="C10" s="339"/>
      <c r="D10" s="339"/>
      <c r="E10" s="339"/>
      <c r="F10" s="339"/>
      <c r="G10" s="339"/>
      <c r="H10" s="339"/>
      <c r="I10" s="340"/>
      <c r="J10" s="341"/>
      <c r="K10" s="342"/>
      <c r="L10" s="342"/>
      <c r="M10" s="342"/>
      <c r="N10" s="342"/>
      <c r="O10" s="342"/>
      <c r="P10" s="342"/>
      <c r="Q10" s="342"/>
      <c r="R10" s="343"/>
      <c r="S10" s="343"/>
      <c r="T10" s="343"/>
      <c r="U10" s="343"/>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4"/>
    </row>
    <row r="11" spans="2:68" ht="30" customHeight="1" thickBot="1" x14ac:dyDescent="0.2">
      <c r="B11" s="345" t="s">
        <v>315</v>
      </c>
      <c r="C11" s="346"/>
      <c r="D11" s="346"/>
      <c r="E11" s="346"/>
      <c r="F11" s="346"/>
      <c r="G11" s="346"/>
      <c r="H11" s="346"/>
      <c r="I11" s="346"/>
      <c r="J11" s="347"/>
      <c r="K11" s="348"/>
      <c r="L11" s="348"/>
      <c r="M11" s="348"/>
      <c r="N11" s="362" t="s">
        <v>540</v>
      </c>
      <c r="O11" s="362"/>
      <c r="P11" s="362"/>
      <c r="Q11" s="362"/>
      <c r="R11" s="348"/>
      <c r="S11" s="348"/>
      <c r="T11" s="348"/>
      <c r="U11" s="348"/>
      <c r="V11" s="363" t="s">
        <v>782</v>
      </c>
      <c r="W11" s="363"/>
      <c r="X11" s="363"/>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109"/>
    </row>
    <row r="12" spans="2:68" ht="18" customHeight="1" x14ac:dyDescent="0.15">
      <c r="B12" s="2"/>
      <c r="C12" s="2"/>
      <c r="D12" s="2"/>
      <c r="E12" s="2"/>
      <c r="F12" s="2"/>
      <c r="G12" s="2"/>
      <c r="H12" s="2"/>
      <c r="I12" s="2"/>
      <c r="J12" s="2"/>
      <c r="K12" s="2"/>
      <c r="L12" s="2"/>
      <c r="M12" s="2"/>
      <c r="N12" s="2"/>
      <c r="O12" s="2"/>
      <c r="P12" s="2"/>
      <c r="Q12" s="7"/>
      <c r="R12" s="7"/>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row>
    <row r="13" spans="2:68" ht="18" customHeight="1" thickBot="1" x14ac:dyDescent="0.2">
      <c r="B13" s="2"/>
      <c r="C13" s="2"/>
      <c r="D13" s="2"/>
      <c r="E13" s="2"/>
      <c r="F13" s="2"/>
      <c r="G13" s="2"/>
      <c r="H13" s="2"/>
      <c r="I13" s="2"/>
      <c r="J13" s="2"/>
      <c r="K13" s="2"/>
      <c r="L13" s="2"/>
      <c r="M13" s="2"/>
      <c r="N13" s="2"/>
      <c r="O13" s="2"/>
      <c r="P13" s="2"/>
      <c r="Q13" s="7"/>
      <c r="R13" s="7"/>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2:68" s="1" customFormat="1" ht="6.75" customHeight="1" x14ac:dyDescent="0.15">
      <c r="B14" s="353" t="s">
        <v>318</v>
      </c>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5"/>
    </row>
    <row r="15" spans="2:68" s="1" customFormat="1" ht="6.75" customHeight="1" x14ac:dyDescent="0.15">
      <c r="B15" s="356"/>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8"/>
    </row>
    <row r="16" spans="2:68" s="1" customFormat="1" ht="6.75" customHeight="1" x14ac:dyDescent="0.15">
      <c r="B16" s="356"/>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8"/>
    </row>
    <row r="17" spans="2:53" s="1" customFormat="1" ht="6.75" customHeight="1" thickBot="1" x14ac:dyDescent="0.2">
      <c r="B17" s="359"/>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1"/>
    </row>
    <row r="18" spans="2:53" ht="8.25" customHeight="1" thickBot="1" x14ac:dyDescent="0.2">
      <c r="B18" s="2"/>
      <c r="C18" s="2"/>
      <c r="D18" s="2"/>
      <c r="E18" s="2"/>
      <c r="F18" s="2"/>
      <c r="G18" s="2"/>
      <c r="H18" s="2"/>
      <c r="I18" s="2"/>
      <c r="J18" s="2"/>
      <c r="K18" s="2"/>
      <c r="L18" s="2"/>
      <c r="M18" s="2"/>
      <c r="N18" s="2"/>
      <c r="O18" s="2"/>
      <c r="P18" s="2"/>
      <c r="Q18" s="7"/>
      <c r="R18" s="7"/>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row>
    <row r="19" spans="2:53" s="1" customFormat="1" ht="12.75" customHeight="1" x14ac:dyDescent="0.15">
      <c r="B19" s="164"/>
      <c r="C19" s="165"/>
      <c r="D19" s="165"/>
      <c r="E19" s="165"/>
      <c r="F19" s="165"/>
      <c r="G19" s="373" t="s">
        <v>483</v>
      </c>
      <c r="H19" s="374"/>
      <c r="I19" s="375"/>
      <c r="J19" s="364" t="str">
        <f>ﾌﾘｶﾞﾅ①!AQ4</f>
        <v/>
      </c>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6"/>
    </row>
    <row r="20" spans="2:53" s="1" customFormat="1" ht="30" customHeight="1" thickBot="1" x14ac:dyDescent="0.2">
      <c r="B20" s="376" t="s">
        <v>490</v>
      </c>
      <c r="C20" s="377"/>
      <c r="D20" s="377"/>
      <c r="E20" s="377"/>
      <c r="F20" s="377"/>
      <c r="G20" s="377"/>
      <c r="H20" s="377"/>
      <c r="I20" s="378"/>
      <c r="J20" s="412"/>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1"/>
    </row>
    <row r="21" spans="2:53" s="1" customFormat="1" ht="12.75" customHeight="1" x14ac:dyDescent="0.15">
      <c r="B21" s="164"/>
      <c r="C21" s="165"/>
      <c r="D21" s="165"/>
      <c r="E21" s="165"/>
      <c r="F21" s="165"/>
      <c r="G21" s="373" t="s">
        <v>491</v>
      </c>
      <c r="H21" s="374"/>
      <c r="I21" s="375"/>
      <c r="J21" s="322" t="str">
        <f>ﾌﾘｶﾞﾅ①!AQ8</f>
        <v/>
      </c>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3"/>
    </row>
    <row r="22" spans="2:53" s="1" customFormat="1" ht="30" customHeight="1" x14ac:dyDescent="0.15">
      <c r="B22" s="376" t="s">
        <v>544</v>
      </c>
      <c r="C22" s="377"/>
      <c r="D22" s="377"/>
      <c r="E22" s="377"/>
      <c r="F22" s="377"/>
      <c r="G22" s="377"/>
      <c r="H22" s="377"/>
      <c r="I22" s="378"/>
      <c r="J22" s="399"/>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1"/>
    </row>
    <row r="23" spans="2:53" s="1" customFormat="1" ht="25.5" customHeight="1" thickBot="1" x14ac:dyDescent="0.2">
      <c r="B23" s="367"/>
      <c r="C23" s="368"/>
      <c r="D23" s="368"/>
      <c r="E23" s="368"/>
      <c r="F23" s="368"/>
      <c r="G23" s="368"/>
      <c r="H23" s="368"/>
      <c r="I23" s="368"/>
      <c r="J23" s="317" t="s">
        <v>785</v>
      </c>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9" t="s">
        <v>492</v>
      </c>
      <c r="AS23" s="319"/>
      <c r="AT23" s="319"/>
      <c r="AU23" s="319"/>
      <c r="AV23" s="319"/>
      <c r="AW23" s="319"/>
      <c r="AX23" s="319"/>
      <c r="AY23" s="319"/>
      <c r="AZ23" s="319"/>
      <c r="BA23" s="320"/>
    </row>
    <row r="24" spans="2:53" s="1" customFormat="1" ht="20.100000000000001" customHeight="1" x14ac:dyDescent="0.15">
      <c r="B24" s="164"/>
      <c r="C24" s="165"/>
      <c r="D24" s="165"/>
      <c r="E24" s="165"/>
      <c r="F24" s="165"/>
      <c r="G24" s="373" t="s">
        <v>483</v>
      </c>
      <c r="H24" s="374"/>
      <c r="I24" s="375"/>
      <c r="J24" s="321" t="str">
        <f>ﾌﾘｶﾞﾅ①!AQ12</f>
        <v/>
      </c>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3"/>
    </row>
    <row r="25" spans="2:53" ht="30" customHeight="1" x14ac:dyDescent="0.15">
      <c r="B25" s="376" t="s">
        <v>495</v>
      </c>
      <c r="C25" s="402"/>
      <c r="D25" s="402"/>
      <c r="E25" s="402"/>
      <c r="F25" s="402"/>
      <c r="G25" s="402"/>
      <c r="H25" s="402"/>
      <c r="I25" s="402"/>
      <c r="J25" s="399"/>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1"/>
    </row>
    <row r="26" spans="2:53" ht="25.5" customHeight="1" thickBot="1" x14ac:dyDescent="0.2">
      <c r="B26" s="403"/>
      <c r="C26" s="404"/>
      <c r="D26" s="404"/>
      <c r="E26" s="404"/>
      <c r="F26" s="404"/>
      <c r="G26" s="404"/>
      <c r="H26" s="404"/>
      <c r="I26" s="405"/>
      <c r="J26" s="317" t="s">
        <v>785</v>
      </c>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9" t="s">
        <v>492</v>
      </c>
      <c r="AS26" s="319"/>
      <c r="AT26" s="319"/>
      <c r="AU26" s="319"/>
      <c r="AV26" s="319"/>
      <c r="AW26" s="319"/>
      <c r="AX26" s="319"/>
      <c r="AY26" s="319"/>
      <c r="AZ26" s="319"/>
      <c r="BA26" s="320"/>
    </row>
    <row r="27" spans="2:53" ht="18" customHeight="1" x14ac:dyDescent="0.15">
      <c r="B27" s="107"/>
      <c r="J27" s="252"/>
      <c r="K27" s="252"/>
      <c r="L27" s="252"/>
      <c r="M27" s="252"/>
      <c r="N27" s="252"/>
      <c r="O27" s="253"/>
      <c r="P27" s="252"/>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row>
    <row r="28" spans="2:53" ht="18" customHeight="1" thickBot="1" x14ac:dyDescent="0.2">
      <c r="B28" s="107"/>
      <c r="J28" s="252"/>
      <c r="K28" s="252"/>
      <c r="L28" s="252"/>
      <c r="M28" s="252"/>
      <c r="N28" s="252"/>
      <c r="O28" s="253"/>
      <c r="P28" s="252"/>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row>
    <row r="29" spans="2:53" s="1" customFormat="1" ht="6.75" customHeight="1" x14ac:dyDescent="0.15">
      <c r="B29" s="353" t="s">
        <v>319</v>
      </c>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5"/>
    </row>
    <row r="30" spans="2:53" s="1" customFormat="1" ht="6.75" customHeight="1" x14ac:dyDescent="0.15">
      <c r="B30" s="356"/>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8"/>
    </row>
    <row r="31" spans="2:53" s="1" customFormat="1" ht="6.75" customHeight="1" x14ac:dyDescent="0.15">
      <c r="B31" s="356"/>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8"/>
    </row>
    <row r="32" spans="2:53" s="1" customFormat="1" ht="6.75" customHeight="1" thickBot="1" x14ac:dyDescent="0.2">
      <c r="B32" s="359"/>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1"/>
    </row>
    <row r="33" spans="2:53" ht="8.25" customHeight="1" thickBot="1" x14ac:dyDescent="0.2">
      <c r="B33" s="2"/>
      <c r="C33" s="2"/>
      <c r="D33" s="2"/>
      <c r="E33" s="2"/>
      <c r="F33" s="2"/>
      <c r="G33" s="2"/>
      <c r="H33" s="2"/>
      <c r="I33" s="2"/>
      <c r="J33" s="2"/>
      <c r="K33" s="2"/>
      <c r="L33" s="2"/>
      <c r="M33" s="2"/>
      <c r="N33" s="2"/>
      <c r="O33" s="2"/>
      <c r="P33" s="2"/>
      <c r="Q33" s="7"/>
      <c r="R33" s="7"/>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2:53" s="1" customFormat="1" ht="12.75" customHeight="1" x14ac:dyDescent="0.15">
      <c r="B34" s="164"/>
      <c r="C34" s="165"/>
      <c r="D34" s="165"/>
      <c r="E34" s="165"/>
      <c r="F34" s="165"/>
      <c r="G34" s="373" t="s">
        <v>486</v>
      </c>
      <c r="H34" s="374"/>
      <c r="I34" s="375"/>
      <c r="J34" s="322" t="str">
        <f>ﾌﾘｶﾞﾅ①!AQ16</f>
        <v/>
      </c>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3"/>
    </row>
    <row r="35" spans="2:53" s="1" customFormat="1" ht="30" customHeight="1" x14ac:dyDescent="0.15">
      <c r="B35" s="376" t="s">
        <v>545</v>
      </c>
      <c r="C35" s="377"/>
      <c r="D35" s="377"/>
      <c r="E35" s="377"/>
      <c r="F35" s="377"/>
      <c r="G35" s="377"/>
      <c r="H35" s="377"/>
      <c r="I35" s="378"/>
      <c r="J35" s="399"/>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1"/>
    </row>
    <row r="36" spans="2:53" s="1" customFormat="1" ht="25.5" customHeight="1" thickBot="1" x14ac:dyDescent="0.2">
      <c r="B36" s="367"/>
      <c r="C36" s="368"/>
      <c r="D36" s="368"/>
      <c r="E36" s="368"/>
      <c r="F36" s="368"/>
      <c r="G36" s="368"/>
      <c r="H36" s="368"/>
      <c r="I36" s="369"/>
      <c r="J36" s="317" t="s">
        <v>785</v>
      </c>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9" t="s">
        <v>492</v>
      </c>
      <c r="AS36" s="319"/>
      <c r="AT36" s="319"/>
      <c r="AU36" s="319"/>
      <c r="AV36" s="319"/>
      <c r="AW36" s="319"/>
      <c r="AX36" s="319"/>
      <c r="AY36" s="319"/>
      <c r="AZ36" s="319"/>
      <c r="BA36" s="320"/>
    </row>
    <row r="37" spans="2:53" s="1" customFormat="1" ht="12.75" customHeight="1" x14ac:dyDescent="0.15">
      <c r="B37" s="164"/>
      <c r="C37" s="165"/>
      <c r="D37" s="165"/>
      <c r="E37" s="165"/>
      <c r="F37" s="165"/>
      <c r="G37" s="373" t="s">
        <v>483</v>
      </c>
      <c r="H37" s="374"/>
      <c r="I37" s="375"/>
      <c r="J37" s="364" t="str">
        <f>ﾌﾘｶﾞﾅ①!AQ20</f>
        <v/>
      </c>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6"/>
    </row>
    <row r="38" spans="2:53" ht="30" customHeight="1" x14ac:dyDescent="0.15">
      <c r="B38" s="376" t="s">
        <v>495</v>
      </c>
      <c r="C38" s="402"/>
      <c r="D38" s="402"/>
      <c r="E38" s="402"/>
      <c r="F38" s="402"/>
      <c r="G38" s="402"/>
      <c r="H38" s="402"/>
      <c r="I38" s="402"/>
      <c r="J38" s="399"/>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1"/>
    </row>
    <row r="39" spans="2:53" ht="25.5" customHeight="1" thickBot="1" x14ac:dyDescent="0.2">
      <c r="B39" s="403"/>
      <c r="C39" s="404"/>
      <c r="D39" s="404"/>
      <c r="E39" s="404"/>
      <c r="F39" s="404"/>
      <c r="G39" s="404"/>
      <c r="H39" s="404"/>
      <c r="I39" s="405"/>
      <c r="J39" s="317" t="s">
        <v>785</v>
      </c>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9" t="s">
        <v>492</v>
      </c>
      <c r="AS39" s="319"/>
      <c r="AT39" s="319"/>
      <c r="AU39" s="319"/>
      <c r="AV39" s="319"/>
      <c r="AW39" s="319"/>
      <c r="AX39" s="319"/>
      <c r="AY39" s="319"/>
      <c r="AZ39" s="319"/>
      <c r="BA39" s="320"/>
    </row>
    <row r="40" spans="2:53" ht="24" customHeight="1" thickBot="1" x14ac:dyDescent="0.2">
      <c r="B40" s="409" t="s">
        <v>320</v>
      </c>
      <c r="C40" s="410"/>
      <c r="D40" s="410"/>
      <c r="E40" s="410"/>
      <c r="F40" s="410"/>
      <c r="G40" s="410"/>
      <c r="H40" s="410"/>
      <c r="I40" s="411"/>
      <c r="J40" s="290" t="s">
        <v>488</v>
      </c>
      <c r="K40" s="290"/>
      <c r="L40" s="315" t="s">
        <v>321</v>
      </c>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6"/>
    </row>
    <row r="41" spans="2:53" ht="13.5" customHeight="1" x14ac:dyDescent="0.15">
      <c r="B41" s="107" t="s">
        <v>786</v>
      </c>
      <c r="J41" s="252"/>
      <c r="K41" s="252"/>
      <c r="L41" s="252"/>
      <c r="M41" s="252"/>
      <c r="N41" s="252"/>
      <c r="O41" s="253"/>
      <c r="P41" s="252"/>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row>
    <row r="42" spans="2:53" ht="13.5" customHeight="1" x14ac:dyDescent="0.15">
      <c r="B42" s="107" t="s">
        <v>787</v>
      </c>
      <c r="J42" s="252"/>
      <c r="K42" s="252"/>
      <c r="L42" s="252"/>
      <c r="M42" s="252"/>
      <c r="N42" s="252"/>
      <c r="O42" s="253"/>
      <c r="P42" s="252"/>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row>
    <row r="43" spans="2:53" ht="18" customHeight="1" x14ac:dyDescent="0.15">
      <c r="B43" s="107"/>
      <c r="J43" s="252"/>
      <c r="K43" s="252"/>
      <c r="L43" s="252"/>
      <c r="M43" s="252"/>
      <c r="N43" s="252"/>
      <c r="O43" s="253"/>
      <c r="P43" s="252"/>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row>
    <row r="44" spans="2:53" ht="18" customHeight="1" thickBot="1" x14ac:dyDescent="0.2">
      <c r="B44" s="2"/>
      <c r="C44" s="2"/>
      <c r="D44" s="2"/>
      <c r="E44" s="2"/>
      <c r="F44" s="2"/>
      <c r="G44" s="2"/>
      <c r="H44" s="2"/>
      <c r="I44" s="2"/>
      <c r="J44" s="2"/>
      <c r="K44" s="2"/>
      <c r="L44" s="2"/>
      <c r="M44" s="2"/>
      <c r="N44" s="2"/>
      <c r="O44" s="2"/>
      <c r="P44" s="2"/>
      <c r="Q44" s="7"/>
      <c r="R44" s="7"/>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row>
    <row r="45" spans="2:53" s="1" customFormat="1" ht="6.75" customHeight="1" x14ac:dyDescent="0.15">
      <c r="B45" s="353" t="s">
        <v>322</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5"/>
    </row>
    <row r="46" spans="2:53" s="1" customFormat="1" ht="6.75" customHeight="1" x14ac:dyDescent="0.15">
      <c r="B46" s="356"/>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8"/>
    </row>
    <row r="47" spans="2:53" s="1" customFormat="1" ht="6.75" customHeight="1" x14ac:dyDescent="0.15">
      <c r="B47" s="356"/>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8"/>
    </row>
    <row r="48" spans="2:53" s="1" customFormat="1" ht="6.75" customHeight="1" thickBot="1" x14ac:dyDescent="0.2">
      <c r="B48" s="359"/>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1"/>
    </row>
    <row r="49" spans="2:53" ht="8.25" customHeight="1" thickBot="1" x14ac:dyDescent="0.2">
      <c r="B49" s="2"/>
      <c r="C49" s="2"/>
      <c r="D49" s="2"/>
      <c r="E49" s="2"/>
      <c r="F49" s="2"/>
      <c r="G49" s="2"/>
      <c r="H49" s="2"/>
      <c r="I49" s="2"/>
      <c r="J49" s="2"/>
      <c r="K49" s="2"/>
      <c r="L49" s="2"/>
      <c r="M49" s="2"/>
      <c r="N49" s="2"/>
      <c r="O49" s="2"/>
      <c r="P49" s="2"/>
      <c r="Q49" s="7"/>
      <c r="R49" s="7"/>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row>
    <row r="50" spans="2:53" s="1" customFormat="1" ht="12.75" customHeight="1" x14ac:dyDescent="0.15">
      <c r="B50" s="164"/>
      <c r="C50" s="165"/>
      <c r="D50" s="165"/>
      <c r="E50" s="165"/>
      <c r="F50" s="165"/>
      <c r="G50" s="373" t="s">
        <v>288</v>
      </c>
      <c r="H50" s="374"/>
      <c r="I50" s="375"/>
      <c r="J50" s="322" t="str">
        <f>ﾌﾘｶﾞﾅ①!AQ24</f>
        <v/>
      </c>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3"/>
    </row>
    <row r="51" spans="2:53" s="1" customFormat="1" ht="30" customHeight="1" thickBot="1" x14ac:dyDescent="0.2">
      <c r="B51" s="367" t="s">
        <v>487</v>
      </c>
      <c r="C51" s="368"/>
      <c r="D51" s="368"/>
      <c r="E51" s="368"/>
      <c r="F51" s="368"/>
      <c r="G51" s="368"/>
      <c r="H51" s="368"/>
      <c r="I51" s="369"/>
      <c r="J51" s="406"/>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8"/>
    </row>
    <row r="52" spans="2:53" ht="18" customHeight="1" thickBot="1" x14ac:dyDescent="0.2">
      <c r="J52" s="252"/>
      <c r="K52" s="252"/>
      <c r="L52" s="252"/>
      <c r="M52" s="252"/>
      <c r="N52" s="252"/>
      <c r="O52" s="253"/>
      <c r="P52" s="252"/>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row>
    <row r="53" spans="2:53" s="1" customFormat="1" ht="6.75" customHeight="1" x14ac:dyDescent="0.15">
      <c r="B53" s="353" t="s">
        <v>323</v>
      </c>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5"/>
    </row>
    <row r="54" spans="2:53" s="1" customFormat="1" ht="6.75" customHeight="1" x14ac:dyDescent="0.15">
      <c r="B54" s="356"/>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8"/>
    </row>
    <row r="55" spans="2:53" s="1" customFormat="1" ht="6.75" customHeight="1" x14ac:dyDescent="0.15">
      <c r="B55" s="356"/>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7"/>
      <c r="AZ55" s="357"/>
      <c r="BA55" s="358"/>
    </row>
    <row r="56" spans="2:53" s="1" customFormat="1" ht="6.75" customHeight="1" thickBot="1" x14ac:dyDescent="0.2">
      <c r="B56" s="359"/>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1"/>
    </row>
    <row r="57" spans="2:53" ht="8.25" customHeight="1" thickBot="1" x14ac:dyDescent="0.2">
      <c r="B57" s="2"/>
      <c r="C57" s="2"/>
      <c r="D57" s="2"/>
      <c r="E57" s="2"/>
      <c r="F57" s="2"/>
      <c r="G57" s="2"/>
      <c r="H57" s="2"/>
      <c r="I57" s="2"/>
      <c r="J57" s="2"/>
      <c r="K57" s="2"/>
      <c r="L57" s="2"/>
      <c r="M57" s="2"/>
      <c r="N57" s="2"/>
      <c r="O57" s="2"/>
      <c r="P57" s="2"/>
      <c r="Q57" s="7"/>
      <c r="R57" s="7"/>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row>
    <row r="58" spans="2:53" s="1" customFormat="1" ht="12.75" customHeight="1" x14ac:dyDescent="0.15">
      <c r="B58" s="164"/>
      <c r="C58" s="165"/>
      <c r="D58" s="165"/>
      <c r="E58" s="165"/>
      <c r="F58" s="165"/>
      <c r="G58" s="373" t="s">
        <v>288</v>
      </c>
      <c r="H58" s="374"/>
      <c r="I58" s="375"/>
      <c r="J58" s="322" t="str">
        <f>ﾌﾘｶﾞﾅ①!AQ28</f>
        <v/>
      </c>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row>
    <row r="59" spans="2:53" s="1" customFormat="1" ht="30" customHeight="1" thickBot="1" x14ac:dyDescent="0.2">
      <c r="B59" s="367" t="s">
        <v>489</v>
      </c>
      <c r="C59" s="368"/>
      <c r="D59" s="368"/>
      <c r="E59" s="368"/>
      <c r="F59" s="368"/>
      <c r="G59" s="368"/>
      <c r="H59" s="368"/>
      <c r="I59" s="369"/>
      <c r="J59" s="406"/>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8"/>
    </row>
    <row r="60" spans="2:53" s="1" customFormat="1" ht="12.75" customHeight="1" x14ac:dyDescent="0.15">
      <c r="B60" s="164"/>
      <c r="C60" s="165"/>
      <c r="D60" s="165"/>
      <c r="E60" s="165"/>
      <c r="F60" s="165"/>
      <c r="G60" s="373" t="s">
        <v>483</v>
      </c>
      <c r="H60" s="374"/>
      <c r="I60" s="375"/>
      <c r="J60" s="364" t="str">
        <f>ﾌﾘｶﾞﾅ①!AQ32</f>
        <v/>
      </c>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6"/>
    </row>
    <row r="61" spans="2:53" ht="30" customHeight="1" x14ac:dyDescent="0.15">
      <c r="B61" s="376" t="s">
        <v>496</v>
      </c>
      <c r="C61" s="402"/>
      <c r="D61" s="402"/>
      <c r="E61" s="402"/>
      <c r="F61" s="402"/>
      <c r="G61" s="402"/>
      <c r="H61" s="402"/>
      <c r="I61" s="402"/>
      <c r="J61" s="399"/>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1"/>
    </row>
    <row r="62" spans="2:53" ht="25.5" customHeight="1" thickBot="1" x14ac:dyDescent="0.2">
      <c r="B62" s="403"/>
      <c r="C62" s="404"/>
      <c r="D62" s="404"/>
      <c r="E62" s="404"/>
      <c r="F62" s="404"/>
      <c r="G62" s="404"/>
      <c r="H62" s="404"/>
      <c r="I62" s="405"/>
      <c r="J62" s="305" t="s">
        <v>785</v>
      </c>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3" t="s">
        <v>492</v>
      </c>
      <c r="AS62" s="303"/>
      <c r="AT62" s="303"/>
      <c r="AU62" s="303"/>
      <c r="AV62" s="303"/>
      <c r="AW62" s="303"/>
      <c r="AX62" s="303"/>
      <c r="AY62" s="303"/>
      <c r="AZ62" s="303"/>
      <c r="BA62" s="304"/>
    </row>
    <row r="63" spans="2:53" ht="18" customHeight="1" x14ac:dyDescent="0.15"/>
    <row r="64" spans="2:53" ht="18" customHeight="1" thickBot="1" x14ac:dyDescent="0.2"/>
    <row r="65" spans="2:53" s="1" customFormat="1" ht="6.75" customHeight="1" x14ac:dyDescent="0.15">
      <c r="B65" s="353" t="s">
        <v>324</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4"/>
      <c r="AZ65" s="354"/>
      <c r="BA65" s="355"/>
    </row>
    <row r="66" spans="2:53" s="1" customFormat="1" ht="6.75" customHeight="1" x14ac:dyDescent="0.15">
      <c r="B66" s="356"/>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8"/>
    </row>
    <row r="67" spans="2:53" s="1" customFormat="1" ht="6.75" customHeight="1" x14ac:dyDescent="0.15">
      <c r="B67" s="356"/>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7"/>
      <c r="AZ67" s="357"/>
      <c r="BA67" s="358"/>
    </row>
    <row r="68" spans="2:53" s="1" customFormat="1" ht="6.75" customHeight="1" thickBot="1" x14ac:dyDescent="0.2">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0"/>
      <c r="AY68" s="360"/>
      <c r="AZ68" s="360"/>
      <c r="BA68" s="361"/>
    </row>
    <row r="69" spans="2:53" ht="8.25" customHeight="1" thickBot="1" x14ac:dyDescent="0.2"/>
    <row r="70" spans="2:53" ht="13.5" customHeight="1" x14ac:dyDescent="0.15">
      <c r="B70" s="326" t="s">
        <v>325</v>
      </c>
      <c r="C70" s="327"/>
      <c r="D70" s="327"/>
      <c r="E70" s="327"/>
      <c r="F70" s="327"/>
      <c r="G70" s="327"/>
      <c r="H70" s="327"/>
      <c r="I70" s="328"/>
      <c r="J70" s="379" t="s">
        <v>326</v>
      </c>
      <c r="K70" s="380"/>
      <c r="L70" s="380"/>
      <c r="M70" s="380"/>
      <c r="N70" s="380"/>
      <c r="O70" s="386"/>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8"/>
    </row>
    <row r="71" spans="2:53" x14ac:dyDescent="0.15">
      <c r="B71" s="376"/>
      <c r="C71" s="377"/>
      <c r="D71" s="377"/>
      <c r="E71" s="377"/>
      <c r="F71" s="377"/>
      <c r="G71" s="377"/>
      <c r="H71" s="377"/>
      <c r="I71" s="378"/>
      <c r="J71" s="381"/>
      <c r="K71" s="382"/>
      <c r="L71" s="382"/>
      <c r="M71" s="382"/>
      <c r="N71" s="382"/>
      <c r="O71" s="389"/>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0"/>
      <c r="AY71" s="390"/>
      <c r="AZ71" s="390"/>
      <c r="BA71" s="391"/>
    </row>
    <row r="72" spans="2:53" ht="13.5" customHeight="1" x14ac:dyDescent="0.15">
      <c r="B72" s="376"/>
      <c r="C72" s="377"/>
      <c r="D72" s="377"/>
      <c r="E72" s="377"/>
      <c r="F72" s="377"/>
      <c r="G72" s="377"/>
      <c r="H72" s="377"/>
      <c r="I72" s="378"/>
      <c r="J72" s="383" t="s">
        <v>327</v>
      </c>
      <c r="K72" s="384"/>
      <c r="L72" s="384"/>
      <c r="M72" s="384"/>
      <c r="N72" s="384"/>
      <c r="O72" s="307" t="s">
        <v>288</v>
      </c>
      <c r="P72" s="308"/>
      <c r="Q72" s="308"/>
      <c r="R72" s="392"/>
      <c r="S72" s="392"/>
      <c r="T72" s="392"/>
      <c r="U72" s="392"/>
      <c r="V72" s="392"/>
      <c r="W72" s="392"/>
      <c r="X72" s="392"/>
      <c r="Y72" s="392"/>
      <c r="Z72" s="392"/>
      <c r="AA72" s="392"/>
      <c r="AB72" s="392"/>
      <c r="AC72" s="392"/>
      <c r="AD72" s="392"/>
      <c r="AE72" s="392"/>
      <c r="AF72" s="393"/>
      <c r="AG72" s="394" t="s">
        <v>328</v>
      </c>
      <c r="AH72" s="395"/>
      <c r="AI72" s="395"/>
      <c r="AJ72" s="395"/>
      <c r="AK72" s="395"/>
      <c r="AL72" s="396"/>
      <c r="AM72" s="291" t="s">
        <v>8</v>
      </c>
      <c r="AN72" s="294"/>
      <c r="AO72" s="294"/>
      <c r="AP72" s="294"/>
      <c r="AQ72" s="297" t="s">
        <v>15</v>
      </c>
      <c r="AR72" s="294"/>
      <c r="AS72" s="294"/>
      <c r="AT72" s="294"/>
      <c r="AU72" s="300" t="s">
        <v>329</v>
      </c>
      <c r="AV72" s="284"/>
      <c r="AW72" s="284"/>
      <c r="AX72" s="284"/>
      <c r="AY72" s="284"/>
      <c r="AZ72" s="284"/>
      <c r="BA72" s="285"/>
    </row>
    <row r="73" spans="2:53" ht="13.5" customHeight="1" x14ac:dyDescent="0.15">
      <c r="B73" s="376"/>
      <c r="C73" s="377"/>
      <c r="D73" s="377"/>
      <c r="E73" s="377"/>
      <c r="F73" s="377"/>
      <c r="G73" s="377"/>
      <c r="H73" s="377"/>
      <c r="I73" s="378"/>
      <c r="J73" s="385"/>
      <c r="K73" s="385"/>
      <c r="L73" s="385"/>
      <c r="M73" s="385"/>
      <c r="N73" s="385"/>
      <c r="O73" s="309"/>
      <c r="P73" s="310"/>
      <c r="Q73" s="310"/>
      <c r="R73" s="310"/>
      <c r="S73" s="310"/>
      <c r="T73" s="310"/>
      <c r="U73" s="310"/>
      <c r="V73" s="310"/>
      <c r="W73" s="310"/>
      <c r="X73" s="310"/>
      <c r="Y73" s="310"/>
      <c r="Z73" s="310"/>
      <c r="AA73" s="310"/>
      <c r="AB73" s="310"/>
      <c r="AC73" s="310"/>
      <c r="AD73" s="310"/>
      <c r="AE73" s="310"/>
      <c r="AF73" s="311"/>
      <c r="AG73" s="397"/>
      <c r="AH73" s="377"/>
      <c r="AI73" s="377"/>
      <c r="AJ73" s="377"/>
      <c r="AK73" s="377"/>
      <c r="AL73" s="378"/>
      <c r="AM73" s="292"/>
      <c r="AN73" s="295"/>
      <c r="AO73" s="295"/>
      <c r="AP73" s="295"/>
      <c r="AQ73" s="298"/>
      <c r="AR73" s="295"/>
      <c r="AS73" s="295"/>
      <c r="AT73" s="295"/>
      <c r="AU73" s="301"/>
      <c r="AV73" s="286"/>
      <c r="AW73" s="286"/>
      <c r="AX73" s="286"/>
      <c r="AY73" s="286"/>
      <c r="AZ73" s="286"/>
      <c r="BA73" s="287"/>
    </row>
    <row r="74" spans="2:53" ht="13.5" customHeight="1" x14ac:dyDescent="0.15">
      <c r="B74" s="329"/>
      <c r="C74" s="330"/>
      <c r="D74" s="330"/>
      <c r="E74" s="330"/>
      <c r="F74" s="330"/>
      <c r="G74" s="330"/>
      <c r="H74" s="330"/>
      <c r="I74" s="331"/>
      <c r="J74" s="382"/>
      <c r="K74" s="382"/>
      <c r="L74" s="382"/>
      <c r="M74" s="382"/>
      <c r="N74" s="382"/>
      <c r="O74" s="312"/>
      <c r="P74" s="313"/>
      <c r="Q74" s="313"/>
      <c r="R74" s="313"/>
      <c r="S74" s="313"/>
      <c r="T74" s="313"/>
      <c r="U74" s="313"/>
      <c r="V74" s="313"/>
      <c r="W74" s="313"/>
      <c r="X74" s="313"/>
      <c r="Y74" s="313"/>
      <c r="Z74" s="313"/>
      <c r="AA74" s="313"/>
      <c r="AB74" s="313"/>
      <c r="AC74" s="313"/>
      <c r="AD74" s="313"/>
      <c r="AE74" s="313"/>
      <c r="AF74" s="314"/>
      <c r="AG74" s="398"/>
      <c r="AH74" s="330"/>
      <c r="AI74" s="330"/>
      <c r="AJ74" s="330"/>
      <c r="AK74" s="330"/>
      <c r="AL74" s="331"/>
      <c r="AM74" s="293"/>
      <c r="AN74" s="296"/>
      <c r="AO74" s="296"/>
      <c r="AP74" s="296"/>
      <c r="AQ74" s="299"/>
      <c r="AR74" s="296"/>
      <c r="AS74" s="296"/>
      <c r="AT74" s="296"/>
      <c r="AU74" s="302"/>
      <c r="AV74" s="288"/>
      <c r="AW74" s="288"/>
      <c r="AX74" s="288"/>
      <c r="AY74" s="288"/>
      <c r="AZ74" s="288"/>
      <c r="BA74" s="289"/>
    </row>
    <row r="75" spans="2:53" ht="50.1" customHeight="1" thickBot="1" x14ac:dyDescent="0.2">
      <c r="B75" s="367" t="s">
        <v>330</v>
      </c>
      <c r="C75" s="368"/>
      <c r="D75" s="368"/>
      <c r="E75" s="368"/>
      <c r="F75" s="368"/>
      <c r="G75" s="368"/>
      <c r="H75" s="368"/>
      <c r="I75" s="369"/>
      <c r="J75" s="370" t="s">
        <v>783</v>
      </c>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2"/>
    </row>
    <row r="76" spans="2:53" ht="18" customHeight="1" x14ac:dyDescent="0.15">
      <c r="B76" s="111"/>
      <c r="C76" s="111"/>
      <c r="D76" s="111"/>
      <c r="E76" s="111"/>
      <c r="F76" s="111"/>
      <c r="G76" s="111"/>
      <c r="H76" s="111"/>
      <c r="I76" s="111"/>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row>
    <row r="77" spans="2:53" ht="18" customHeight="1" x14ac:dyDescent="0.15"/>
    <row r="78" spans="2:53" ht="18.75" x14ac:dyDescent="0.15">
      <c r="B78" s="112" t="s">
        <v>331</v>
      </c>
    </row>
  </sheetData>
  <sheetProtection algorithmName="SHA-512" hashValue="cxuUUcY4EBFcqpGopzOfCkU/pk9iVF3PLT8mycRcSndO/EdKqkElsPgMue0YBWpaz1RPJ8zXQMMU0RUok5omEA==" saltValue="LffUb2deNYcdCgf07AZxMw==" spinCount="100000" sheet="1" objects="1" scenarios="1"/>
  <mergeCells count="82">
    <mergeCell ref="B40:I40"/>
    <mergeCell ref="B51:I51"/>
    <mergeCell ref="G19:I19"/>
    <mergeCell ref="B20:I20"/>
    <mergeCell ref="J20:BA20"/>
    <mergeCell ref="B22:I23"/>
    <mergeCell ref="B35:I36"/>
    <mergeCell ref="J35:BA35"/>
    <mergeCell ref="B29:BA32"/>
    <mergeCell ref="J22:BA22"/>
    <mergeCell ref="G21:I21"/>
    <mergeCell ref="B25:I26"/>
    <mergeCell ref="J21:BA21"/>
    <mergeCell ref="G24:I24"/>
    <mergeCell ref="J38:BA38"/>
    <mergeCell ref="J39:AQ39"/>
    <mergeCell ref="B61:I62"/>
    <mergeCell ref="J25:BA25"/>
    <mergeCell ref="G34:I34"/>
    <mergeCell ref="J34:BA34"/>
    <mergeCell ref="B45:BA48"/>
    <mergeCell ref="B59:I59"/>
    <mergeCell ref="J37:BA37"/>
    <mergeCell ref="J51:BA51"/>
    <mergeCell ref="J59:BA59"/>
    <mergeCell ref="G37:I37"/>
    <mergeCell ref="B53:BA56"/>
    <mergeCell ref="G58:I58"/>
    <mergeCell ref="J58:BA58"/>
    <mergeCell ref="B38:I39"/>
    <mergeCell ref="G50:I50"/>
    <mergeCell ref="J50:BA50"/>
    <mergeCell ref="AR39:BA39"/>
    <mergeCell ref="J19:BA19"/>
    <mergeCell ref="B75:I75"/>
    <mergeCell ref="J75:BA75"/>
    <mergeCell ref="B65:BA68"/>
    <mergeCell ref="G60:I60"/>
    <mergeCell ref="B70:I74"/>
    <mergeCell ref="J70:N71"/>
    <mergeCell ref="J72:N74"/>
    <mergeCell ref="O70:BA71"/>
    <mergeCell ref="R72:AF72"/>
    <mergeCell ref="AG72:AL74"/>
    <mergeCell ref="J60:BA60"/>
    <mergeCell ref="J61:BA61"/>
    <mergeCell ref="J23:AQ23"/>
    <mergeCell ref="AR23:BA23"/>
    <mergeCell ref="B14:BA17"/>
    <mergeCell ref="N11:Q11"/>
    <mergeCell ref="R11:U11"/>
    <mergeCell ref="V11:X11"/>
    <mergeCell ref="Y11:AZ11"/>
    <mergeCell ref="BB6:BP6"/>
    <mergeCell ref="B10:I10"/>
    <mergeCell ref="J10:BA10"/>
    <mergeCell ref="B11:I11"/>
    <mergeCell ref="J11:M11"/>
    <mergeCell ref="AU7:BA7"/>
    <mergeCell ref="U6:AH6"/>
    <mergeCell ref="B2:BA5"/>
    <mergeCell ref="B8:I9"/>
    <mergeCell ref="J8:L8"/>
    <mergeCell ref="M8:BA8"/>
    <mergeCell ref="J9:BA9"/>
    <mergeCell ref="J26:AQ26"/>
    <mergeCell ref="AR26:BA26"/>
    <mergeCell ref="J36:AQ36"/>
    <mergeCell ref="AR36:BA36"/>
    <mergeCell ref="J24:BA24"/>
    <mergeCell ref="AV72:BA74"/>
    <mergeCell ref="J40:K40"/>
    <mergeCell ref="AM72:AM74"/>
    <mergeCell ref="AN72:AP74"/>
    <mergeCell ref="AQ72:AQ74"/>
    <mergeCell ref="AR72:AT74"/>
    <mergeCell ref="AU72:AU74"/>
    <mergeCell ref="AR62:BA62"/>
    <mergeCell ref="J62:AQ62"/>
    <mergeCell ref="O72:Q72"/>
    <mergeCell ref="O73:AF74"/>
    <mergeCell ref="L40:BA40"/>
  </mergeCells>
  <phoneticPr fontId="27"/>
  <dataValidations count="9">
    <dataValidation type="list" allowBlank="1" showInputMessage="1" showErrorMessage="1" sqref="J40">
      <formula1>"□,■"</formula1>
    </dataValidation>
    <dataValidation type="list" allowBlank="1" showInputMessage="1" showErrorMessage="1" sqref="N11">
      <formula1>"都,道,府,県"</formula1>
    </dataValidation>
    <dataValidation type="list" allowBlank="1" showInputMessage="1" showErrorMessage="1" sqref="V11">
      <formula1>"市,区,郡"</formula1>
    </dataValidation>
    <dataValidation type="custom" allowBlank="1" showInputMessage="1" showErrorMessage="1" error="32文字以内の半角英数字で入力ください。_x000a_&quot;-&quot;，&quot;_&quot;，&quot;.&quot;，&quot;@&quot;，&quot;#&quot;, &quot;$&quot;は使用できます。" sqref="J59:BA59">
      <formula1>AND(J59&lt;DBCS(J59),LEN(J59)&lt;33)</formula1>
    </dataValidation>
    <dataValidation type="custom" allowBlank="1" showInputMessage="1" showErrorMessage="1" error="8文字以上の半角英数字で入力ください。_x000a_&quot;-&quot;，&quot;_&quot;，&quot;.&quot;，&quot;@&quot;，&quot;#&quot;, &quot;$&quot;は使用できます。" sqref="J38:BA38">
      <formula1>AND(J38&lt;DBCS(J38),LEN(J38)&gt;7)</formula1>
    </dataValidation>
    <dataValidation type="custom" allowBlank="1" showInputMessage="1" showErrorMessage="1" error="8文字以上の半角英数字で入力ください。_x000a_&quot;-&quot;，&quot;_&quot;，&quot;.&quot;，&quot;@&quot;，&quot;#&quot;, &quot;$&quot;は使用できます。" sqref="J61:BA61">
      <formula1>AND(J61&lt;DBCS(J61),LEN(J61)&gt;7)</formula1>
    </dataValidation>
    <dataValidation type="custom" allowBlank="1" showInputMessage="1" showErrorMessage="1" error="32文字以内の半角英数字で入力ください。_x000a_&quot;-&quot;，&quot;_&quot;，&quot;.&quot;，&quot;@&quot;，&quot;#&quot;, &quot;$&quot;は使用できます。" sqref="J20:BA20 J35:BA35 J51:BA51">
      <formula1>AND(J20&lt;DBCS(J20),LEN(J20)&lt;33)</formula1>
    </dataValidation>
    <dataValidation type="custom" allowBlank="1" showInputMessage="1" showErrorMessage="1" error="32文字以内の半角英数字で入力ください。_x000a_&quot;-&quot;，&quot;_&quot;，&quot;.&quot;，&quot;@&quot;，&quot;#&quot;, &quot;$&quot;は使用できます。_x000a_" sqref="J22:BA22">
      <formula1>AND(J22&lt;DBCS(J22),LEN(J22)&lt;33)</formula1>
    </dataValidation>
    <dataValidation type="custom" allowBlank="1" showInputMessage="1" showErrorMessage="1" error="8文字以上の半角英数字で入力ください。_x000a_&quot;-&quot;，&quot;_&quot;，&quot;.&quot;，&quot;@&quot;，&quot;#&quot;, &quot;$&quot;は使用できます。" sqref="J25:BA25">
      <formula1>AND(J25&lt;DBCS(J25),LEN(J25)&gt;7)</formula1>
    </dataValidation>
  </dataValidations>
  <pageMargins left="0.25" right="0.25" top="0.75" bottom="0.75" header="0.3" footer="0.3"/>
  <pageSetup paperSize="9" scale="6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2E49D741-BC45-4B66-B805-5D2B63C309F7}">
            <xm:f>ﾌﾘｶﾞﾅ①!$D$37&gt;0</xm:f>
            <x14:dxf>
              <fill>
                <patternFill>
                  <bgColor rgb="FFFF0000"/>
                </patternFill>
              </fill>
            </x14:dxf>
          </x14:cfRule>
          <xm:sqref>J20:BA20</xm:sqref>
        </x14:conditionalFormatting>
        <x14:conditionalFormatting xmlns:xm="http://schemas.microsoft.com/office/excel/2006/main">
          <x14:cfRule type="expression" priority="7" id="{968471D3-B6B5-4040-BD16-3D91938BAB5E}">
            <xm:f>ﾌﾘｶﾞﾅ①!$H$37&gt;0</xm:f>
            <x14:dxf>
              <fill>
                <patternFill>
                  <bgColor rgb="FFFF0000"/>
                </patternFill>
              </fill>
            </x14:dxf>
          </x14:cfRule>
          <xm:sqref>J22:BA22</xm:sqref>
        </x14:conditionalFormatting>
        <x14:conditionalFormatting xmlns:xm="http://schemas.microsoft.com/office/excel/2006/main">
          <x14:cfRule type="expression" priority="6" id="{03143A39-6B14-41D8-8D40-1638C69E512A}">
            <xm:f>ﾌﾘｶﾞﾅ①!$L$37&gt;0</xm:f>
            <x14:dxf>
              <fill>
                <patternFill>
                  <bgColor rgb="FFFF0000"/>
                </patternFill>
              </fill>
            </x14:dxf>
          </x14:cfRule>
          <xm:sqref>J25:BA25</xm:sqref>
        </x14:conditionalFormatting>
        <x14:conditionalFormatting xmlns:xm="http://schemas.microsoft.com/office/excel/2006/main">
          <x14:cfRule type="expression" priority="5" id="{40CDB67E-E6D2-495B-888B-F273BCB99EA8}">
            <xm:f>ﾌﾘｶﾞﾅ①!$P$37&gt;0</xm:f>
            <x14:dxf>
              <fill>
                <patternFill>
                  <bgColor rgb="FFFF0000"/>
                </patternFill>
              </fill>
            </x14:dxf>
          </x14:cfRule>
          <xm:sqref>J35:BA35</xm:sqref>
        </x14:conditionalFormatting>
        <x14:conditionalFormatting xmlns:xm="http://schemas.microsoft.com/office/excel/2006/main">
          <x14:cfRule type="expression" priority="4" id="{760526F5-EDFA-49F9-B12B-A197B3E7F99E}">
            <xm:f>ﾌﾘｶﾞﾅ①!$T$37&gt;0</xm:f>
            <x14:dxf>
              <fill>
                <patternFill>
                  <bgColor rgb="FFFF0000"/>
                </patternFill>
              </fill>
            </x14:dxf>
          </x14:cfRule>
          <xm:sqref>J38:BA38</xm:sqref>
        </x14:conditionalFormatting>
        <x14:conditionalFormatting xmlns:xm="http://schemas.microsoft.com/office/excel/2006/main">
          <x14:cfRule type="expression" priority="3" id="{E552D724-4345-49FC-A076-4D45EC9D8CD2}">
            <xm:f>ﾌﾘｶﾞﾅ①!$X$37&gt;0</xm:f>
            <x14:dxf>
              <fill>
                <patternFill>
                  <bgColor rgb="FFFF0000"/>
                </patternFill>
              </fill>
            </x14:dxf>
          </x14:cfRule>
          <xm:sqref>J51:BA51</xm:sqref>
        </x14:conditionalFormatting>
        <x14:conditionalFormatting xmlns:xm="http://schemas.microsoft.com/office/excel/2006/main">
          <x14:cfRule type="expression" priority="2" id="{4F7FB0EB-3A7B-473C-85A6-F019533A2CBE}">
            <xm:f>ﾌﾘｶﾞﾅ①!$AB$37&gt;0</xm:f>
            <x14:dxf>
              <fill>
                <patternFill>
                  <bgColor rgb="FFFF0000"/>
                </patternFill>
              </fill>
            </x14:dxf>
          </x14:cfRule>
          <xm:sqref>J59:BA59</xm:sqref>
        </x14:conditionalFormatting>
        <x14:conditionalFormatting xmlns:xm="http://schemas.microsoft.com/office/excel/2006/main">
          <x14:cfRule type="expression" priority="1" id="{7841D2AB-48A9-44A0-A54C-77E97BA55077}">
            <xm:f>ﾌﾘｶﾞﾅ①!$AF$37&gt;0</xm:f>
            <x14:dxf>
              <fill>
                <patternFill>
                  <bgColor rgb="FFFF0000"/>
                </patternFill>
              </fill>
            </x14:dxf>
          </x14:cfRule>
          <xm:sqref>J61:BA61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76"/>
  <sheetViews>
    <sheetView view="pageBreakPreview" zoomScale="85" zoomScaleNormal="100" zoomScaleSheetLayoutView="85" workbookViewId="0">
      <selection activeCell="B2" sqref="B2:BU5"/>
    </sheetView>
  </sheetViews>
  <sheetFormatPr defaultColWidth="2.5" defaultRowHeight="13.5" x14ac:dyDescent="0.15"/>
  <cols>
    <col min="1" max="14" width="2.5" style="3"/>
    <col min="15" max="15" width="5" style="3" customWidth="1"/>
    <col min="16" max="19" width="2.5" style="3"/>
    <col min="20" max="21" width="1.25" style="3" customWidth="1"/>
    <col min="22" max="22" width="2.5" style="136"/>
    <col min="23" max="32" width="2.5" style="3"/>
    <col min="33" max="33" width="5" style="3" customWidth="1"/>
    <col min="34" max="37" width="2.5" style="3"/>
    <col min="38" max="39" width="1.25" style="3" customWidth="1"/>
    <col min="40" max="40" width="2.5" style="136"/>
    <col min="41" max="50" width="2.5" style="3"/>
    <col min="51" max="51" width="5" style="3" customWidth="1"/>
    <col min="52" max="57" width="2.5" style="3"/>
    <col min="58" max="58" width="2.5" style="136"/>
    <col min="59" max="16384" width="2.5" style="3"/>
  </cols>
  <sheetData>
    <row r="1" spans="2:122" s="1" customFormat="1" ht="12.75" customHeight="1" x14ac:dyDescent="0.15"/>
    <row r="2" spans="2:122" s="1" customFormat="1" ht="6.75" customHeight="1" x14ac:dyDescent="0.15">
      <c r="B2" s="325" t="s">
        <v>521</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row>
    <row r="3" spans="2:122" s="1" customFormat="1" ht="6.75" customHeight="1" x14ac:dyDescent="0.1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row>
    <row r="4" spans="2:122" s="1" customFormat="1" ht="6.75" customHeight="1" x14ac:dyDescent="0.1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row>
    <row r="5" spans="2:122" s="1" customFormat="1" ht="6.75" customHeight="1" x14ac:dyDescent="0.1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row>
    <row r="6" spans="2:122" s="4" customFormat="1" ht="13.5" customHeight="1" x14ac:dyDescent="0.15">
      <c r="B6" s="693" t="s">
        <v>479</v>
      </c>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row>
    <row r="7" spans="2:122" s="4" customFormat="1" ht="13.5" customHeight="1" x14ac:dyDescent="0.15">
      <c r="B7" s="693"/>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row>
    <row r="8" spans="2:122" ht="14.25" customHeight="1" thickBot="1" x14ac:dyDescent="0.2">
      <c r="B8" s="2"/>
      <c r="C8" s="2"/>
      <c r="D8" s="2"/>
      <c r="E8" s="2"/>
      <c r="F8" s="2"/>
      <c r="G8" s="2"/>
      <c r="H8" s="2"/>
      <c r="I8" s="2"/>
      <c r="J8" s="2"/>
      <c r="K8" s="2"/>
      <c r="L8" s="2"/>
      <c r="M8" s="2"/>
      <c r="N8" s="2"/>
      <c r="O8" s="7"/>
      <c r="P8" s="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N8" s="707" t="str">
        <f>変更依頼書①!AU7</f>
        <v>Ver.4.4 （2022.9.29～）</v>
      </c>
      <c r="BO8" s="564"/>
      <c r="BP8" s="564"/>
      <c r="BQ8" s="564"/>
      <c r="BR8" s="564"/>
      <c r="BS8" s="564"/>
      <c r="BT8" s="564"/>
      <c r="BU8" s="564"/>
    </row>
    <row r="9" spans="2:122" s="14" customFormat="1" ht="18" customHeight="1" thickBot="1" x14ac:dyDescent="0.2">
      <c r="B9" s="458" t="s">
        <v>263</v>
      </c>
      <c r="C9" s="459"/>
      <c r="D9" s="459"/>
      <c r="E9" s="459"/>
      <c r="F9" s="459"/>
      <c r="G9" s="460"/>
      <c r="H9" s="565"/>
      <c r="I9" s="566"/>
      <c r="J9" s="566"/>
      <c r="K9" s="566"/>
      <c r="L9" s="566"/>
      <c r="M9" s="566"/>
      <c r="N9" s="566"/>
      <c r="O9" s="566"/>
      <c r="P9" s="566"/>
      <c r="Q9" s="566"/>
      <c r="R9" s="566"/>
      <c r="S9" s="566"/>
      <c r="T9" s="566"/>
      <c r="U9" s="566"/>
      <c r="V9" s="567"/>
      <c r="X9" s="9"/>
      <c r="Y9" s="9"/>
      <c r="Z9" s="9"/>
      <c r="AA9" s="9"/>
      <c r="AB9" s="9"/>
      <c r="AC9" s="9"/>
      <c r="AD9" s="9"/>
      <c r="AE9" s="9"/>
      <c r="AF9" s="9"/>
      <c r="AG9" s="9"/>
      <c r="AH9" s="9"/>
      <c r="AI9" s="9"/>
      <c r="AJ9" s="9"/>
      <c r="AK9" s="9"/>
      <c r="AL9" s="12"/>
      <c r="AM9" s="9"/>
      <c r="AN9" s="9"/>
      <c r="AO9" s="9"/>
      <c r="AP9" s="9"/>
      <c r="AQ9" s="9"/>
      <c r="AR9" s="9"/>
      <c r="AS9" s="9"/>
      <c r="AT9" s="9"/>
      <c r="AU9" s="9"/>
      <c r="AV9" s="9"/>
      <c r="AW9" s="9"/>
      <c r="AX9" s="9"/>
      <c r="AY9" s="9"/>
      <c r="AZ9" s="9"/>
      <c r="BA9" s="9"/>
      <c r="BF9" s="153"/>
      <c r="BN9" s="3"/>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3"/>
      <c r="DQ9" s="3"/>
      <c r="DR9" s="3"/>
    </row>
    <row r="10" spans="2:122" ht="8.25" customHeight="1" x14ac:dyDescent="0.15">
      <c r="B10" s="11"/>
      <c r="C10" s="12"/>
      <c r="D10" s="9"/>
      <c r="E10" s="9"/>
      <c r="F10" s="9"/>
      <c r="G10" s="9"/>
      <c r="H10" s="9"/>
      <c r="I10" s="9"/>
      <c r="J10" s="9"/>
      <c r="K10" s="9"/>
      <c r="L10" s="9"/>
      <c r="M10" s="12"/>
      <c r="N10" s="9"/>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row>
    <row r="11" spans="2:122" s="14" customFormat="1" ht="17.25" x14ac:dyDescent="0.15">
      <c r="B11" s="9"/>
      <c r="C11" s="12"/>
      <c r="D11" s="15" t="s">
        <v>190</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BF11" s="153"/>
      <c r="BN11" s="3"/>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3"/>
      <c r="DQ11" s="3"/>
      <c r="DR11" s="3"/>
    </row>
    <row r="12" spans="2:122" s="14" customFormat="1" ht="17.25" x14ac:dyDescent="0.15">
      <c r="B12" s="9"/>
      <c r="C12" s="12"/>
      <c r="D12" s="15"/>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BF12" s="15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row>
    <row r="13" spans="2:122" s="14" customFormat="1" ht="14.25" x14ac:dyDescent="0.15">
      <c r="B13" s="9"/>
      <c r="C13" s="12"/>
      <c r="D13" s="704" t="s">
        <v>53</v>
      </c>
      <c r="E13" s="705"/>
      <c r="F13" s="705"/>
      <c r="G13" s="705"/>
      <c r="H13" s="705"/>
      <c r="I13" s="705"/>
      <c r="J13" s="705"/>
      <c r="K13" s="705"/>
      <c r="L13" s="705"/>
      <c r="M13" s="705"/>
      <c r="N13" s="705"/>
      <c r="O13" s="706"/>
      <c r="P13" s="704" t="s">
        <v>54</v>
      </c>
      <c r="Q13" s="705"/>
      <c r="R13" s="705"/>
      <c r="S13" s="706"/>
      <c r="T13" s="116"/>
      <c r="U13" s="116"/>
      <c r="V13" s="704" t="s">
        <v>53</v>
      </c>
      <c r="W13" s="705"/>
      <c r="X13" s="705"/>
      <c r="Y13" s="705"/>
      <c r="Z13" s="705"/>
      <c r="AA13" s="705"/>
      <c r="AB13" s="705"/>
      <c r="AC13" s="705"/>
      <c r="AD13" s="705"/>
      <c r="AE13" s="705"/>
      <c r="AF13" s="705"/>
      <c r="AG13" s="706"/>
      <c r="AH13" s="704" t="s">
        <v>54</v>
      </c>
      <c r="AI13" s="705"/>
      <c r="AJ13" s="705"/>
      <c r="AK13" s="706"/>
      <c r="AL13" s="116"/>
      <c r="AM13" s="116"/>
      <c r="AN13" s="704" t="s">
        <v>53</v>
      </c>
      <c r="AO13" s="705"/>
      <c r="AP13" s="705"/>
      <c r="AQ13" s="705"/>
      <c r="AR13" s="705"/>
      <c r="AS13" s="705"/>
      <c r="AT13" s="705"/>
      <c r="AU13" s="705"/>
      <c r="AV13" s="705"/>
      <c r="AW13" s="705"/>
      <c r="AX13" s="705"/>
      <c r="AY13" s="706"/>
      <c r="AZ13" s="704" t="s">
        <v>54</v>
      </c>
      <c r="BA13" s="705"/>
      <c r="BB13" s="705"/>
      <c r="BC13" s="706"/>
      <c r="BD13" s="116"/>
      <c r="BF13" s="704" t="s">
        <v>53</v>
      </c>
      <c r="BG13" s="705"/>
      <c r="BH13" s="705"/>
      <c r="BI13" s="705"/>
      <c r="BJ13" s="705"/>
      <c r="BK13" s="705"/>
      <c r="BL13" s="705"/>
      <c r="BM13" s="705"/>
      <c r="BN13" s="705"/>
      <c r="BO13" s="705"/>
      <c r="BP13" s="705"/>
      <c r="BQ13" s="706"/>
      <c r="BR13" s="704" t="s">
        <v>54</v>
      </c>
      <c r="BS13" s="705"/>
      <c r="BT13" s="705"/>
      <c r="BU13" s="706"/>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row>
    <row r="14" spans="2:122" x14ac:dyDescent="0.15">
      <c r="D14" s="117" t="s">
        <v>55</v>
      </c>
      <c r="E14" s="118"/>
      <c r="F14" s="118"/>
      <c r="G14" s="118"/>
      <c r="H14" s="118"/>
      <c r="I14" s="118"/>
      <c r="J14" s="118"/>
      <c r="K14" s="118"/>
      <c r="L14" s="118"/>
      <c r="M14" s="118"/>
      <c r="N14" s="118"/>
      <c r="O14" s="119"/>
      <c r="P14" s="117" t="s">
        <v>383</v>
      </c>
      <c r="Q14" s="118" t="s">
        <v>384</v>
      </c>
      <c r="R14" s="118"/>
      <c r="S14" s="119"/>
      <c r="T14" s="116"/>
      <c r="U14" s="116"/>
      <c r="V14" s="140" t="s">
        <v>108</v>
      </c>
      <c r="W14" s="39"/>
      <c r="X14" s="39"/>
      <c r="Y14" s="39"/>
      <c r="Z14" s="39"/>
      <c r="AA14" s="39"/>
      <c r="AB14" s="39"/>
      <c r="AC14" s="39"/>
      <c r="AD14" s="39"/>
      <c r="AE14" s="39"/>
      <c r="AF14" s="39"/>
      <c r="AG14" s="40"/>
      <c r="AH14" s="38"/>
      <c r="AI14" s="39"/>
      <c r="AJ14" s="39"/>
      <c r="AK14" s="40"/>
      <c r="AL14" s="120"/>
      <c r="AM14" s="120"/>
      <c r="AN14" s="140" t="s">
        <v>165</v>
      </c>
      <c r="AO14" s="39"/>
      <c r="AP14" s="39"/>
      <c r="AQ14" s="39"/>
      <c r="AR14" s="39"/>
      <c r="AS14" s="39"/>
      <c r="AT14" s="39"/>
      <c r="AU14" s="39"/>
      <c r="AV14" s="39"/>
      <c r="AW14" s="39"/>
      <c r="AX14" s="39"/>
      <c r="AY14" s="40"/>
      <c r="AZ14" s="38"/>
      <c r="BA14" s="39"/>
      <c r="BB14" s="39"/>
      <c r="BC14" s="40"/>
      <c r="BD14" s="116"/>
      <c r="BF14" s="140" t="s">
        <v>385</v>
      </c>
      <c r="BG14" s="39"/>
      <c r="BH14" s="39"/>
      <c r="BI14" s="39"/>
      <c r="BJ14" s="39"/>
      <c r="BK14" s="39"/>
      <c r="BL14" s="39"/>
      <c r="BM14" s="39"/>
      <c r="BN14" s="39"/>
      <c r="BO14" s="39"/>
      <c r="BP14" s="39"/>
      <c r="BQ14" s="40"/>
      <c r="BR14" s="38"/>
      <c r="BS14" s="39"/>
      <c r="BT14" s="39"/>
      <c r="BU14" s="40"/>
    </row>
    <row r="15" spans="2:122" x14ac:dyDescent="0.15">
      <c r="D15" s="38" t="s">
        <v>56</v>
      </c>
      <c r="E15" s="39"/>
      <c r="F15" s="39"/>
      <c r="G15" s="39"/>
      <c r="H15" s="39"/>
      <c r="I15" s="39"/>
      <c r="J15" s="39"/>
      <c r="K15" s="39"/>
      <c r="L15" s="39"/>
      <c r="M15" s="39"/>
      <c r="N15" s="39"/>
      <c r="O15" s="40"/>
      <c r="P15" s="38"/>
      <c r="Q15" s="39"/>
      <c r="R15" s="39"/>
      <c r="S15" s="40"/>
      <c r="T15" s="116"/>
      <c r="U15" s="116"/>
      <c r="V15" s="144" t="s">
        <v>109</v>
      </c>
      <c r="W15" s="35"/>
      <c r="X15" s="35"/>
      <c r="Y15" s="35"/>
      <c r="Z15" s="35"/>
      <c r="AA15" s="35"/>
      <c r="AB15" s="35"/>
      <c r="AC15" s="35"/>
      <c r="AD15" s="35"/>
      <c r="AE15" s="35"/>
      <c r="AF15" s="35"/>
      <c r="AG15" s="36"/>
      <c r="AH15" s="34"/>
      <c r="AI15" s="35"/>
      <c r="AJ15" s="35"/>
      <c r="AK15" s="36"/>
      <c r="AL15" s="120"/>
      <c r="AM15" s="120"/>
      <c r="AN15" s="137" t="s">
        <v>386</v>
      </c>
      <c r="AO15" s="35"/>
      <c r="AP15" s="35"/>
      <c r="AQ15" s="35"/>
      <c r="AR15" s="35"/>
      <c r="AS15" s="35"/>
      <c r="AT15" s="35"/>
      <c r="AU15" s="35"/>
      <c r="AV15" s="35"/>
      <c r="AW15" s="35"/>
      <c r="AX15" s="35"/>
      <c r="AY15" s="36"/>
      <c r="AZ15" s="34"/>
      <c r="BA15" s="35"/>
      <c r="BB15" s="35"/>
      <c r="BC15" s="36"/>
      <c r="BD15" s="116"/>
      <c r="BF15" s="137" t="s">
        <v>387</v>
      </c>
      <c r="BG15" s="35"/>
      <c r="BH15" s="35"/>
      <c r="BI15" s="35"/>
      <c r="BJ15" s="35"/>
      <c r="BK15" s="35"/>
      <c r="BL15" s="35"/>
      <c r="BM15" s="35"/>
      <c r="BN15" s="35"/>
      <c r="BO15" s="35"/>
      <c r="BP15" s="35"/>
      <c r="BQ15" s="36"/>
      <c r="BR15" s="34"/>
      <c r="BS15" s="35"/>
      <c r="BT15" s="35"/>
      <c r="BU15" s="36"/>
    </row>
    <row r="16" spans="2:122" x14ac:dyDescent="0.15">
      <c r="D16" s="34" t="s">
        <v>57</v>
      </c>
      <c r="E16" s="35"/>
      <c r="F16" s="35"/>
      <c r="G16" s="35"/>
      <c r="H16" s="35"/>
      <c r="I16" s="35"/>
      <c r="J16" s="35"/>
      <c r="K16" s="35"/>
      <c r="L16" s="35"/>
      <c r="M16" s="35"/>
      <c r="N16" s="35"/>
      <c r="O16" s="36"/>
      <c r="P16" s="34"/>
      <c r="Q16" s="35"/>
      <c r="R16" s="35"/>
      <c r="S16" s="36"/>
      <c r="T16" s="116"/>
      <c r="U16" s="116"/>
      <c r="V16" s="137" t="s">
        <v>110</v>
      </c>
      <c r="W16" s="35"/>
      <c r="X16" s="35"/>
      <c r="Y16" s="35"/>
      <c r="Z16" s="35"/>
      <c r="AA16" s="35"/>
      <c r="AB16" s="35"/>
      <c r="AC16" s="35"/>
      <c r="AD16" s="35"/>
      <c r="AE16" s="35"/>
      <c r="AF16" s="35"/>
      <c r="AG16" s="36"/>
      <c r="AH16" s="34"/>
      <c r="AI16" s="35"/>
      <c r="AJ16" s="35"/>
      <c r="AK16" s="36"/>
      <c r="AL16" s="120"/>
      <c r="AM16" s="120"/>
      <c r="AN16" s="137" t="s">
        <v>166</v>
      </c>
      <c r="AO16" s="35"/>
      <c r="AP16" s="35"/>
      <c r="AQ16" s="35"/>
      <c r="AR16" s="35"/>
      <c r="AS16" s="35"/>
      <c r="AT16" s="35"/>
      <c r="AU16" s="35"/>
      <c r="AV16" s="35"/>
      <c r="AW16" s="35"/>
      <c r="AX16" s="35"/>
      <c r="AY16" s="36"/>
      <c r="AZ16" s="34"/>
      <c r="BA16" s="35"/>
      <c r="BB16" s="35"/>
      <c r="BC16" s="36"/>
      <c r="BD16" s="116"/>
      <c r="BF16" s="137" t="s">
        <v>388</v>
      </c>
      <c r="BG16" s="35"/>
      <c r="BH16" s="35"/>
      <c r="BI16" s="35"/>
      <c r="BJ16" s="35"/>
      <c r="BK16" s="35"/>
      <c r="BL16" s="35"/>
      <c r="BM16" s="35"/>
      <c r="BN16" s="35"/>
      <c r="BO16" s="35"/>
      <c r="BP16" s="35"/>
      <c r="BQ16" s="36"/>
      <c r="BR16" s="34"/>
      <c r="BS16" s="35"/>
      <c r="BT16" s="35"/>
      <c r="BU16" s="36"/>
    </row>
    <row r="17" spans="1:73" x14ac:dyDescent="0.15">
      <c r="D17" s="34" t="s">
        <v>58</v>
      </c>
      <c r="E17" s="35"/>
      <c r="F17" s="35"/>
      <c r="G17" s="35"/>
      <c r="H17" s="35"/>
      <c r="I17" s="35"/>
      <c r="J17" s="35"/>
      <c r="K17" s="35"/>
      <c r="L17" s="35"/>
      <c r="M17" s="35"/>
      <c r="N17" s="35"/>
      <c r="O17" s="36"/>
      <c r="P17" s="34"/>
      <c r="Q17" s="35"/>
      <c r="R17" s="35"/>
      <c r="S17" s="36"/>
      <c r="T17" s="116"/>
      <c r="U17" s="116"/>
      <c r="V17" s="137" t="s">
        <v>111</v>
      </c>
      <c r="W17" s="35"/>
      <c r="X17" s="35"/>
      <c r="Y17" s="35"/>
      <c r="Z17" s="35"/>
      <c r="AA17" s="35"/>
      <c r="AB17" s="35"/>
      <c r="AC17" s="35"/>
      <c r="AD17" s="35"/>
      <c r="AE17" s="35"/>
      <c r="AF17" s="35"/>
      <c r="AG17" s="36"/>
      <c r="AH17" s="34"/>
      <c r="AI17" s="35"/>
      <c r="AJ17" s="35"/>
      <c r="AK17" s="36"/>
      <c r="AL17" s="120"/>
      <c r="AM17" s="120"/>
      <c r="AN17" s="137" t="s">
        <v>167</v>
      </c>
      <c r="AO17" s="35"/>
      <c r="AP17" s="35"/>
      <c r="AQ17" s="35"/>
      <c r="AR17" s="35"/>
      <c r="AS17" s="35"/>
      <c r="AT17" s="35"/>
      <c r="AU17" s="35"/>
      <c r="AV17" s="35"/>
      <c r="AW17" s="35"/>
      <c r="AX17" s="35"/>
      <c r="AY17" s="36"/>
      <c r="AZ17" s="34"/>
      <c r="BA17" s="35"/>
      <c r="BB17" s="35"/>
      <c r="BC17" s="36"/>
      <c r="BD17" s="116"/>
      <c r="BF17" s="137" t="s">
        <v>389</v>
      </c>
      <c r="BG17" s="35"/>
      <c r="BH17" s="35"/>
      <c r="BI17" s="35"/>
      <c r="BJ17" s="35"/>
      <c r="BK17" s="35"/>
      <c r="BL17" s="35"/>
      <c r="BM17" s="35"/>
      <c r="BN17" s="35"/>
      <c r="BO17" s="35"/>
      <c r="BP17" s="35"/>
      <c r="BQ17" s="36"/>
      <c r="BR17" s="34"/>
      <c r="BS17" s="35"/>
      <c r="BT17" s="35"/>
      <c r="BU17" s="36"/>
    </row>
    <row r="18" spans="1:73" x14ac:dyDescent="0.15">
      <c r="D18" s="34" t="s">
        <v>59</v>
      </c>
      <c r="E18" s="35"/>
      <c r="F18" s="35"/>
      <c r="G18" s="35"/>
      <c r="H18" s="35"/>
      <c r="I18" s="35"/>
      <c r="J18" s="35"/>
      <c r="K18" s="35"/>
      <c r="L18" s="35"/>
      <c r="M18" s="35"/>
      <c r="N18" s="35"/>
      <c r="O18" s="36"/>
      <c r="P18" s="34"/>
      <c r="Q18" s="35"/>
      <c r="R18" s="35"/>
      <c r="S18" s="36"/>
      <c r="T18" s="120"/>
      <c r="U18" s="120"/>
      <c r="V18" s="137" t="s">
        <v>112</v>
      </c>
      <c r="W18" s="35"/>
      <c r="X18" s="35"/>
      <c r="Y18" s="35"/>
      <c r="Z18" s="35"/>
      <c r="AA18" s="35"/>
      <c r="AB18" s="35"/>
      <c r="AC18" s="35"/>
      <c r="AD18" s="35"/>
      <c r="AE18" s="35"/>
      <c r="AF18" s="35"/>
      <c r="AG18" s="36"/>
      <c r="AH18" s="34"/>
      <c r="AI18" s="35"/>
      <c r="AJ18" s="35"/>
      <c r="AK18" s="36"/>
      <c r="AL18" s="120"/>
      <c r="AM18" s="120"/>
      <c r="AN18" s="137" t="s">
        <v>168</v>
      </c>
      <c r="AO18" s="35"/>
      <c r="AP18" s="35"/>
      <c r="AQ18" s="35"/>
      <c r="AR18" s="35"/>
      <c r="AS18" s="35"/>
      <c r="AT18" s="35"/>
      <c r="AU18" s="35"/>
      <c r="AV18" s="35"/>
      <c r="AW18" s="35"/>
      <c r="AX18" s="35"/>
      <c r="AY18" s="36"/>
      <c r="AZ18" s="34"/>
      <c r="BA18" s="35"/>
      <c r="BB18" s="35"/>
      <c r="BC18" s="36"/>
      <c r="BD18" s="116"/>
      <c r="BF18" s="137" t="s">
        <v>390</v>
      </c>
      <c r="BG18" s="35"/>
      <c r="BH18" s="35"/>
      <c r="BI18" s="35"/>
      <c r="BJ18" s="35"/>
      <c r="BK18" s="35"/>
      <c r="BL18" s="35"/>
      <c r="BM18" s="35"/>
      <c r="BN18" s="35"/>
      <c r="BO18" s="35"/>
      <c r="BP18" s="35"/>
      <c r="BQ18" s="36"/>
      <c r="BR18" s="34"/>
      <c r="BS18" s="35"/>
      <c r="BT18" s="35"/>
      <c r="BU18" s="36"/>
    </row>
    <row r="19" spans="1:73" x14ac:dyDescent="0.15">
      <c r="D19" s="38" t="s">
        <v>60</v>
      </c>
      <c r="E19" s="39"/>
      <c r="F19" s="39"/>
      <c r="G19" s="39"/>
      <c r="H19" s="39"/>
      <c r="I19" s="39"/>
      <c r="J19" s="39"/>
      <c r="K19" s="39"/>
      <c r="L19" s="39"/>
      <c r="M19" s="39"/>
      <c r="N19" s="39"/>
      <c r="O19" s="40"/>
      <c r="P19" s="38"/>
      <c r="Q19" s="39"/>
      <c r="R19" s="39"/>
      <c r="S19" s="40"/>
      <c r="T19" s="120"/>
      <c r="U19" s="120"/>
      <c r="V19" s="137" t="s">
        <v>113</v>
      </c>
      <c r="W19" s="35"/>
      <c r="X19" s="35"/>
      <c r="Y19" s="35"/>
      <c r="Z19" s="35"/>
      <c r="AA19" s="35"/>
      <c r="AB19" s="35"/>
      <c r="AC19" s="35"/>
      <c r="AD19" s="35"/>
      <c r="AE19" s="35"/>
      <c r="AF19" s="35"/>
      <c r="AG19" s="36"/>
      <c r="AH19" s="34"/>
      <c r="AI19" s="35"/>
      <c r="AJ19" s="35"/>
      <c r="AK19" s="36"/>
      <c r="AL19" s="120"/>
      <c r="AM19" s="120"/>
      <c r="AN19" s="137" t="s">
        <v>169</v>
      </c>
      <c r="AO19" s="35"/>
      <c r="AP19" s="35"/>
      <c r="AQ19" s="35"/>
      <c r="AR19" s="35"/>
      <c r="AS19" s="35"/>
      <c r="AT19" s="35"/>
      <c r="AU19" s="35"/>
      <c r="AV19" s="35"/>
      <c r="AW19" s="35"/>
      <c r="AX19" s="35"/>
      <c r="AY19" s="36"/>
      <c r="AZ19" s="34"/>
      <c r="BA19" s="35"/>
      <c r="BB19" s="35"/>
      <c r="BC19" s="36"/>
      <c r="BD19" s="116"/>
      <c r="BF19" s="137" t="s">
        <v>391</v>
      </c>
      <c r="BG19" s="35"/>
      <c r="BH19" s="35"/>
      <c r="BI19" s="35"/>
      <c r="BJ19" s="35"/>
      <c r="BK19" s="35"/>
      <c r="BL19" s="35"/>
      <c r="BM19" s="35"/>
      <c r="BN19" s="35"/>
      <c r="BO19" s="35"/>
      <c r="BP19" s="35"/>
      <c r="BQ19" s="36"/>
      <c r="BR19" s="34"/>
      <c r="BS19" s="35"/>
      <c r="BT19" s="35"/>
      <c r="BU19" s="36"/>
    </row>
    <row r="20" spans="1:73" x14ac:dyDescent="0.15">
      <c r="D20" s="34" t="s">
        <v>61</v>
      </c>
      <c r="E20" s="35"/>
      <c r="F20" s="35"/>
      <c r="G20" s="35"/>
      <c r="H20" s="35"/>
      <c r="I20" s="35"/>
      <c r="J20" s="35"/>
      <c r="K20" s="35"/>
      <c r="L20" s="35"/>
      <c r="M20" s="35"/>
      <c r="N20" s="35"/>
      <c r="O20" s="36"/>
      <c r="P20" s="34"/>
      <c r="Q20" s="35"/>
      <c r="R20" s="35"/>
      <c r="S20" s="36"/>
      <c r="T20" s="120"/>
      <c r="U20" s="120"/>
      <c r="V20" s="137" t="s">
        <v>114</v>
      </c>
      <c r="W20" s="35"/>
      <c r="X20" s="35"/>
      <c r="Y20" s="35"/>
      <c r="Z20" s="35"/>
      <c r="AA20" s="35"/>
      <c r="AB20" s="35"/>
      <c r="AC20" s="35"/>
      <c r="AD20" s="35"/>
      <c r="AE20" s="35"/>
      <c r="AF20" s="35"/>
      <c r="AG20" s="36"/>
      <c r="AH20" s="34"/>
      <c r="AI20" s="35"/>
      <c r="AJ20" s="35"/>
      <c r="AK20" s="36"/>
      <c r="AL20" s="120"/>
      <c r="AM20" s="120"/>
      <c r="AN20" s="137" t="s">
        <v>170</v>
      </c>
      <c r="AO20" s="35"/>
      <c r="AP20" s="35"/>
      <c r="AQ20" s="35"/>
      <c r="AR20" s="35"/>
      <c r="AS20" s="35"/>
      <c r="AT20" s="35"/>
      <c r="AU20" s="35"/>
      <c r="AV20" s="35"/>
      <c r="AW20" s="35"/>
      <c r="AX20" s="35"/>
      <c r="AY20" s="36"/>
      <c r="AZ20" s="34"/>
      <c r="BA20" s="35"/>
      <c r="BB20" s="35"/>
      <c r="BC20" s="36"/>
      <c r="BD20" s="116"/>
      <c r="BF20" s="137" t="s">
        <v>392</v>
      </c>
      <c r="BG20" s="35"/>
      <c r="BH20" s="35"/>
      <c r="BI20" s="35"/>
      <c r="BJ20" s="35"/>
      <c r="BK20" s="35"/>
      <c r="BL20" s="35"/>
      <c r="BM20" s="35"/>
      <c r="BN20" s="35"/>
      <c r="BO20" s="35"/>
      <c r="BP20" s="35"/>
      <c r="BQ20" s="36"/>
      <c r="BR20" s="34"/>
      <c r="BS20" s="35"/>
      <c r="BT20" s="35"/>
      <c r="BU20" s="36"/>
    </row>
    <row r="21" spans="1:73" x14ac:dyDescent="0.15">
      <c r="D21" s="34" t="s">
        <v>62</v>
      </c>
      <c r="E21" s="35"/>
      <c r="F21" s="35"/>
      <c r="G21" s="35"/>
      <c r="H21" s="35"/>
      <c r="I21" s="35"/>
      <c r="J21" s="35"/>
      <c r="K21" s="35"/>
      <c r="L21" s="35"/>
      <c r="M21" s="35"/>
      <c r="N21" s="35"/>
      <c r="O21" s="36"/>
      <c r="P21" s="34"/>
      <c r="Q21" s="35"/>
      <c r="R21" s="35"/>
      <c r="S21" s="36"/>
      <c r="T21" s="120"/>
      <c r="U21" s="120"/>
      <c r="V21" s="137" t="s">
        <v>115</v>
      </c>
      <c r="W21" s="35"/>
      <c r="X21" s="35"/>
      <c r="Y21" s="35"/>
      <c r="Z21" s="35"/>
      <c r="AA21" s="35"/>
      <c r="AB21" s="35"/>
      <c r="AC21" s="35"/>
      <c r="AD21" s="35"/>
      <c r="AE21" s="35"/>
      <c r="AF21" s="35"/>
      <c r="AG21" s="36"/>
      <c r="AH21" s="34"/>
      <c r="AI21" s="35"/>
      <c r="AJ21" s="35"/>
      <c r="AK21" s="36"/>
      <c r="AL21" s="120"/>
      <c r="AM21" s="120"/>
      <c r="AN21" s="137" t="s">
        <v>171</v>
      </c>
      <c r="AO21" s="35"/>
      <c r="AP21" s="35"/>
      <c r="AQ21" s="35"/>
      <c r="AR21" s="35"/>
      <c r="AS21" s="35"/>
      <c r="AT21" s="35"/>
      <c r="AU21" s="35"/>
      <c r="AV21" s="35"/>
      <c r="AW21" s="35"/>
      <c r="AX21" s="35"/>
      <c r="AY21" s="36"/>
      <c r="AZ21" s="34"/>
      <c r="BA21" s="35"/>
      <c r="BB21" s="35"/>
      <c r="BC21" s="36"/>
      <c r="BD21" s="116"/>
      <c r="BF21" s="137" t="s">
        <v>393</v>
      </c>
      <c r="BG21" s="35"/>
      <c r="BH21" s="35"/>
      <c r="BI21" s="35"/>
      <c r="BJ21" s="35"/>
      <c r="BK21" s="35"/>
      <c r="BL21" s="35"/>
      <c r="BM21" s="35"/>
      <c r="BN21" s="35"/>
      <c r="BO21" s="35"/>
      <c r="BP21" s="35"/>
      <c r="BQ21" s="36"/>
      <c r="BR21" s="34"/>
      <c r="BS21" s="35"/>
      <c r="BT21" s="35"/>
      <c r="BU21" s="36"/>
    </row>
    <row r="22" spans="1:73" x14ac:dyDescent="0.15">
      <c r="D22" s="129" t="s">
        <v>63</v>
      </c>
      <c r="E22" s="35"/>
      <c r="F22" s="35"/>
      <c r="G22" s="35"/>
      <c r="H22" s="35"/>
      <c r="I22" s="35"/>
      <c r="J22" s="35"/>
      <c r="K22" s="35"/>
      <c r="L22" s="35"/>
      <c r="M22" s="35"/>
      <c r="N22" s="35"/>
      <c r="O22" s="36"/>
      <c r="P22" s="34"/>
      <c r="Q22" s="35"/>
      <c r="R22" s="35"/>
      <c r="S22" s="36"/>
      <c r="T22" s="120"/>
      <c r="U22" s="120"/>
      <c r="V22" s="137" t="s">
        <v>394</v>
      </c>
      <c r="W22" s="35"/>
      <c r="X22" s="35"/>
      <c r="Y22" s="35"/>
      <c r="Z22" s="35"/>
      <c r="AA22" s="35"/>
      <c r="AB22" s="35"/>
      <c r="AC22" s="35"/>
      <c r="AD22" s="35"/>
      <c r="AE22" s="35"/>
      <c r="AF22" s="35"/>
      <c r="AG22" s="36"/>
      <c r="AH22" s="34"/>
      <c r="AI22" s="35"/>
      <c r="AJ22" s="35"/>
      <c r="AK22" s="36"/>
      <c r="AL22" s="120"/>
      <c r="AM22" s="120"/>
      <c r="AN22" s="137" t="s">
        <v>172</v>
      </c>
      <c r="AO22" s="35"/>
      <c r="AP22" s="35"/>
      <c r="AQ22" s="35"/>
      <c r="AR22" s="35"/>
      <c r="AS22" s="35"/>
      <c r="AT22" s="35"/>
      <c r="AU22" s="35"/>
      <c r="AV22" s="35"/>
      <c r="AW22" s="35"/>
      <c r="AX22" s="35"/>
      <c r="AY22" s="36"/>
      <c r="AZ22" s="34"/>
      <c r="BA22" s="35"/>
      <c r="BB22" s="35"/>
      <c r="BC22" s="36"/>
      <c r="BD22" s="116"/>
      <c r="BF22" s="140" t="s">
        <v>395</v>
      </c>
      <c r="BG22" s="39"/>
      <c r="BH22" s="39"/>
      <c r="BI22" s="39"/>
      <c r="BJ22" s="39"/>
      <c r="BK22" s="39"/>
      <c r="BL22" s="39"/>
      <c r="BM22" s="39"/>
      <c r="BN22" s="39"/>
      <c r="BO22" s="39"/>
      <c r="BP22" s="39"/>
      <c r="BQ22" s="40"/>
      <c r="BR22" s="38"/>
      <c r="BS22" s="39"/>
      <c r="BT22" s="39"/>
      <c r="BU22" s="40"/>
    </row>
    <row r="23" spans="1:73" x14ac:dyDescent="0.15">
      <c r="D23" s="34" t="s">
        <v>64</v>
      </c>
      <c r="E23" s="35"/>
      <c r="F23" s="35"/>
      <c r="G23" s="35"/>
      <c r="H23" s="35"/>
      <c r="I23" s="35"/>
      <c r="J23" s="35"/>
      <c r="K23" s="35"/>
      <c r="L23" s="35"/>
      <c r="M23" s="35"/>
      <c r="N23" s="35"/>
      <c r="O23" s="36"/>
      <c r="P23" s="34"/>
      <c r="Q23" s="35"/>
      <c r="R23" s="35"/>
      <c r="S23" s="36"/>
      <c r="T23" s="120"/>
      <c r="U23" s="120"/>
      <c r="V23" s="137" t="s">
        <v>116</v>
      </c>
      <c r="W23" s="35"/>
      <c r="X23" s="35"/>
      <c r="Y23" s="35"/>
      <c r="Z23" s="35"/>
      <c r="AA23" s="35"/>
      <c r="AB23" s="35"/>
      <c r="AC23" s="35"/>
      <c r="AD23" s="35"/>
      <c r="AE23" s="35"/>
      <c r="AF23" s="35"/>
      <c r="AG23" s="36"/>
      <c r="AH23" s="34"/>
      <c r="AI23" s="35"/>
      <c r="AJ23" s="35"/>
      <c r="AK23" s="36"/>
      <c r="AL23" s="120"/>
      <c r="AM23" s="120"/>
      <c r="AN23" s="137" t="s">
        <v>173</v>
      </c>
      <c r="AO23" s="35"/>
      <c r="AP23" s="35"/>
      <c r="AQ23" s="35"/>
      <c r="AR23" s="35"/>
      <c r="AS23" s="35"/>
      <c r="AT23" s="35"/>
      <c r="AU23" s="35"/>
      <c r="AV23" s="35"/>
      <c r="AW23" s="35"/>
      <c r="AX23" s="35"/>
      <c r="AY23" s="36"/>
      <c r="AZ23" s="34"/>
      <c r="BA23" s="35"/>
      <c r="BB23" s="35"/>
      <c r="BC23" s="36"/>
      <c r="BD23" s="116"/>
      <c r="BF23" s="137" t="s">
        <v>396</v>
      </c>
      <c r="BG23" s="35"/>
      <c r="BH23" s="35"/>
      <c r="BI23" s="35"/>
      <c r="BJ23" s="35"/>
      <c r="BK23" s="35"/>
      <c r="BL23" s="35"/>
      <c r="BM23" s="35"/>
      <c r="BN23" s="35"/>
      <c r="BO23" s="35"/>
      <c r="BP23" s="35"/>
      <c r="BQ23" s="36"/>
      <c r="BR23" s="34"/>
      <c r="BS23" s="35"/>
      <c r="BT23" s="35"/>
      <c r="BU23" s="36"/>
    </row>
    <row r="24" spans="1:73" x14ac:dyDescent="0.15">
      <c r="D24" s="34" t="s">
        <v>65</v>
      </c>
      <c r="E24" s="35"/>
      <c r="F24" s="35"/>
      <c r="G24" s="35"/>
      <c r="H24" s="35"/>
      <c r="I24" s="35"/>
      <c r="J24" s="35"/>
      <c r="K24" s="35"/>
      <c r="L24" s="35"/>
      <c r="M24" s="35"/>
      <c r="N24" s="35"/>
      <c r="O24" s="36"/>
      <c r="P24" s="34"/>
      <c r="Q24" s="35"/>
      <c r="R24" s="35"/>
      <c r="S24" s="36"/>
      <c r="T24" s="120"/>
      <c r="U24" s="120"/>
      <c r="V24" s="137" t="s">
        <v>117</v>
      </c>
      <c r="W24" s="35"/>
      <c r="X24" s="35"/>
      <c r="Y24" s="35"/>
      <c r="Z24" s="35"/>
      <c r="AA24" s="35"/>
      <c r="AB24" s="35"/>
      <c r="AC24" s="35"/>
      <c r="AD24" s="35"/>
      <c r="AE24" s="35"/>
      <c r="AF24" s="35"/>
      <c r="AG24" s="36"/>
      <c r="AH24" s="34"/>
      <c r="AI24" s="35"/>
      <c r="AJ24" s="35"/>
      <c r="AK24" s="36"/>
      <c r="AL24" s="120"/>
      <c r="AM24" s="120"/>
      <c r="AN24" s="137" t="s">
        <v>174</v>
      </c>
      <c r="AO24" s="35"/>
      <c r="AP24" s="35"/>
      <c r="AQ24" s="35"/>
      <c r="AR24" s="35"/>
      <c r="AS24" s="35"/>
      <c r="AT24" s="35"/>
      <c r="AU24" s="35"/>
      <c r="AV24" s="35"/>
      <c r="AW24" s="35"/>
      <c r="AX24" s="35"/>
      <c r="AY24" s="36"/>
      <c r="AZ24" s="34"/>
      <c r="BA24" s="35"/>
      <c r="BB24" s="35"/>
      <c r="BC24" s="36"/>
      <c r="BD24" s="116"/>
      <c r="BF24" s="137" t="s">
        <v>397</v>
      </c>
      <c r="BG24" s="35"/>
      <c r="BH24" s="35"/>
      <c r="BI24" s="35"/>
      <c r="BJ24" s="35"/>
      <c r="BK24" s="35"/>
      <c r="BL24" s="35"/>
      <c r="BM24" s="35"/>
      <c r="BN24" s="35"/>
      <c r="BO24" s="35"/>
      <c r="BP24" s="35"/>
      <c r="BQ24" s="36"/>
      <c r="BR24" s="34"/>
      <c r="BS24" s="35"/>
      <c r="BT24" s="35"/>
      <c r="BU24" s="36"/>
    </row>
    <row r="25" spans="1:73" x14ac:dyDescent="0.15">
      <c r="D25" s="34" t="s">
        <v>66</v>
      </c>
      <c r="E25" s="35"/>
      <c r="F25" s="35"/>
      <c r="G25" s="35"/>
      <c r="H25" s="35"/>
      <c r="I25" s="35"/>
      <c r="J25" s="35"/>
      <c r="K25" s="35"/>
      <c r="L25" s="35"/>
      <c r="M25" s="35"/>
      <c r="N25" s="35"/>
      <c r="O25" s="36"/>
      <c r="P25" s="34"/>
      <c r="Q25" s="35"/>
      <c r="R25" s="35"/>
      <c r="S25" s="36"/>
      <c r="T25" s="120"/>
      <c r="U25" s="120"/>
      <c r="V25" s="137" t="s">
        <v>118</v>
      </c>
      <c r="W25" s="35"/>
      <c r="X25" s="35"/>
      <c r="Y25" s="35"/>
      <c r="Z25" s="35"/>
      <c r="AA25" s="35"/>
      <c r="AB25" s="35"/>
      <c r="AC25" s="35"/>
      <c r="AD25" s="35"/>
      <c r="AE25" s="35"/>
      <c r="AF25" s="35"/>
      <c r="AG25" s="36"/>
      <c r="AH25" s="34"/>
      <c r="AI25" s="35"/>
      <c r="AJ25" s="35"/>
      <c r="AK25" s="36"/>
      <c r="AL25" s="120"/>
      <c r="AM25" s="120"/>
      <c r="AN25" s="137" t="s">
        <v>175</v>
      </c>
      <c r="AO25" s="35"/>
      <c r="AP25" s="35"/>
      <c r="AQ25" s="35"/>
      <c r="AR25" s="35"/>
      <c r="AS25" s="35"/>
      <c r="AT25" s="35"/>
      <c r="AU25" s="35"/>
      <c r="AV25" s="35"/>
      <c r="AW25" s="35"/>
      <c r="AX25" s="35"/>
      <c r="AY25" s="36"/>
      <c r="AZ25" s="34"/>
      <c r="BA25" s="35"/>
      <c r="BB25" s="35"/>
      <c r="BC25" s="36"/>
      <c r="BD25" s="116"/>
      <c r="BF25" s="137" t="s">
        <v>398</v>
      </c>
      <c r="BG25" s="35"/>
      <c r="BH25" s="35"/>
      <c r="BI25" s="35"/>
      <c r="BJ25" s="35"/>
      <c r="BK25" s="35"/>
      <c r="BL25" s="35"/>
      <c r="BM25" s="35"/>
      <c r="BN25" s="35"/>
      <c r="BO25" s="35"/>
      <c r="BP25" s="35"/>
      <c r="BQ25" s="36"/>
      <c r="BR25" s="34"/>
      <c r="BS25" s="35"/>
      <c r="BT25" s="35"/>
      <c r="BU25" s="36"/>
    </row>
    <row r="26" spans="1:73" x14ac:dyDescent="0.15">
      <c r="D26" s="34" t="s">
        <v>67</v>
      </c>
      <c r="E26" s="35"/>
      <c r="F26" s="35"/>
      <c r="G26" s="35"/>
      <c r="H26" s="35"/>
      <c r="I26" s="35"/>
      <c r="J26" s="35"/>
      <c r="K26" s="35"/>
      <c r="L26" s="35"/>
      <c r="M26" s="35"/>
      <c r="N26" s="35"/>
      <c r="O26" s="36"/>
      <c r="P26" s="34"/>
      <c r="Q26" s="35"/>
      <c r="R26" s="35"/>
      <c r="S26" s="36"/>
      <c r="T26" s="120"/>
      <c r="U26" s="120"/>
      <c r="V26" s="137" t="s">
        <v>119</v>
      </c>
      <c r="W26" s="35"/>
      <c r="X26" s="35"/>
      <c r="Y26" s="35"/>
      <c r="Z26" s="35"/>
      <c r="AA26" s="35"/>
      <c r="AB26" s="35"/>
      <c r="AC26" s="35"/>
      <c r="AD26" s="35"/>
      <c r="AE26" s="35"/>
      <c r="AF26" s="35"/>
      <c r="AG26" s="36"/>
      <c r="AH26" s="34"/>
      <c r="AI26" s="35"/>
      <c r="AJ26" s="35"/>
      <c r="AK26" s="36"/>
      <c r="AL26" s="120"/>
      <c r="AM26" s="120"/>
      <c r="AN26" s="137" t="s">
        <v>176</v>
      </c>
      <c r="AO26" s="35"/>
      <c r="AP26" s="35"/>
      <c r="AQ26" s="35"/>
      <c r="AR26" s="35"/>
      <c r="AS26" s="35"/>
      <c r="AT26" s="35"/>
      <c r="AU26" s="35"/>
      <c r="AV26" s="35"/>
      <c r="AW26" s="35"/>
      <c r="AX26" s="35"/>
      <c r="AY26" s="36"/>
      <c r="AZ26" s="34"/>
      <c r="BA26" s="35"/>
      <c r="BB26" s="35"/>
      <c r="BC26" s="36"/>
      <c r="BD26" s="116"/>
      <c r="BF26" s="137" t="s">
        <v>399</v>
      </c>
      <c r="BG26" s="35"/>
      <c r="BH26" s="35"/>
      <c r="BI26" s="35"/>
      <c r="BJ26" s="35"/>
      <c r="BK26" s="35"/>
      <c r="BL26" s="35"/>
      <c r="BM26" s="35"/>
      <c r="BN26" s="35"/>
      <c r="BO26" s="35"/>
      <c r="BP26" s="35"/>
      <c r="BQ26" s="36"/>
      <c r="BR26" s="34"/>
      <c r="BS26" s="35"/>
      <c r="BT26" s="35"/>
      <c r="BU26" s="36"/>
    </row>
    <row r="27" spans="1:73" x14ac:dyDescent="0.15">
      <c r="D27" s="34" t="s">
        <v>68</v>
      </c>
      <c r="E27" s="35"/>
      <c r="F27" s="35"/>
      <c r="G27" s="35"/>
      <c r="H27" s="35"/>
      <c r="I27" s="35"/>
      <c r="J27" s="35"/>
      <c r="K27" s="35"/>
      <c r="L27" s="35"/>
      <c r="M27" s="35"/>
      <c r="N27" s="35"/>
      <c r="O27" s="36"/>
      <c r="P27" s="34"/>
      <c r="Q27" s="35"/>
      <c r="R27" s="35"/>
      <c r="S27" s="36"/>
      <c r="T27" s="120"/>
      <c r="U27" s="120"/>
      <c r="V27" s="137" t="s">
        <v>120</v>
      </c>
      <c r="W27" s="35"/>
      <c r="X27" s="35"/>
      <c r="Y27" s="35"/>
      <c r="Z27" s="35"/>
      <c r="AA27" s="35"/>
      <c r="AB27" s="35"/>
      <c r="AC27" s="35"/>
      <c r="AD27" s="35"/>
      <c r="AE27" s="35"/>
      <c r="AF27" s="35"/>
      <c r="AG27" s="36"/>
      <c r="AH27" s="34"/>
      <c r="AI27" s="35"/>
      <c r="AJ27" s="35"/>
      <c r="AK27" s="36"/>
      <c r="AL27" s="120"/>
      <c r="AM27" s="120"/>
      <c r="AN27" s="137" t="s">
        <v>177</v>
      </c>
      <c r="AO27" s="35"/>
      <c r="AP27" s="35"/>
      <c r="AQ27" s="35"/>
      <c r="AR27" s="35"/>
      <c r="AS27" s="35"/>
      <c r="AT27" s="35"/>
      <c r="AU27" s="35"/>
      <c r="AV27" s="35"/>
      <c r="AW27" s="35"/>
      <c r="AX27" s="35"/>
      <c r="AY27" s="36"/>
      <c r="AZ27" s="34"/>
      <c r="BA27" s="35"/>
      <c r="BB27" s="35"/>
      <c r="BC27" s="36"/>
      <c r="BD27" s="116"/>
      <c r="BF27" s="137" t="s">
        <v>400</v>
      </c>
      <c r="BG27" s="35"/>
      <c r="BH27" s="35"/>
      <c r="BI27" s="35"/>
      <c r="BJ27" s="35"/>
      <c r="BK27" s="35"/>
      <c r="BL27" s="35"/>
      <c r="BM27" s="35"/>
      <c r="BN27" s="35"/>
      <c r="BO27" s="35"/>
      <c r="BP27" s="35"/>
      <c r="BQ27" s="36"/>
      <c r="BR27" s="34"/>
      <c r="BS27" s="35"/>
      <c r="BT27" s="35"/>
      <c r="BU27" s="36"/>
    </row>
    <row r="28" spans="1:73" x14ac:dyDescent="0.15">
      <c r="D28" s="38" t="s">
        <v>69</v>
      </c>
      <c r="E28" s="39"/>
      <c r="F28" s="39"/>
      <c r="G28" s="39"/>
      <c r="H28" s="39"/>
      <c r="I28" s="39"/>
      <c r="J28" s="39"/>
      <c r="K28" s="39"/>
      <c r="L28" s="39"/>
      <c r="M28" s="39"/>
      <c r="N28" s="39"/>
      <c r="O28" s="40"/>
      <c r="P28" s="38"/>
      <c r="Q28" s="39"/>
      <c r="R28" s="39"/>
      <c r="S28" s="40"/>
      <c r="T28" s="120"/>
      <c r="U28" s="120"/>
      <c r="V28" s="137" t="s">
        <v>401</v>
      </c>
      <c r="W28" s="35"/>
      <c r="X28" s="35"/>
      <c r="Y28" s="35"/>
      <c r="Z28" s="35"/>
      <c r="AA28" s="35"/>
      <c r="AB28" s="35"/>
      <c r="AC28" s="35"/>
      <c r="AD28" s="35"/>
      <c r="AE28" s="35"/>
      <c r="AF28" s="35"/>
      <c r="AG28" s="36"/>
      <c r="AH28" s="34"/>
      <c r="AI28" s="35"/>
      <c r="AJ28" s="35"/>
      <c r="AK28" s="36"/>
      <c r="AL28" s="120"/>
      <c r="AM28" s="120"/>
      <c r="AN28" s="137" t="s">
        <v>178</v>
      </c>
      <c r="AO28" s="35"/>
      <c r="AP28" s="35"/>
      <c r="AQ28" s="35"/>
      <c r="AR28" s="35"/>
      <c r="AS28" s="35"/>
      <c r="AT28" s="35"/>
      <c r="AU28" s="35"/>
      <c r="AV28" s="35"/>
      <c r="AW28" s="35"/>
      <c r="AX28" s="35"/>
      <c r="AY28" s="36"/>
      <c r="AZ28" s="34"/>
      <c r="BA28" s="35"/>
      <c r="BB28" s="35"/>
      <c r="BC28" s="36"/>
      <c r="BD28" s="116"/>
      <c r="BF28" s="137" t="s">
        <v>402</v>
      </c>
      <c r="BG28" s="35"/>
      <c r="BH28" s="35"/>
      <c r="BI28" s="35"/>
      <c r="BJ28" s="35"/>
      <c r="BK28" s="35"/>
      <c r="BL28" s="35"/>
      <c r="BM28" s="35"/>
      <c r="BN28" s="35"/>
      <c r="BO28" s="35"/>
      <c r="BP28" s="35"/>
      <c r="BQ28" s="36"/>
      <c r="BR28" s="34"/>
      <c r="BS28" s="35"/>
      <c r="BT28" s="35"/>
      <c r="BU28" s="36"/>
    </row>
    <row r="29" spans="1:73" x14ac:dyDescent="0.15">
      <c r="D29" s="34" t="s">
        <v>70</v>
      </c>
      <c r="E29" s="35"/>
      <c r="F29" s="35"/>
      <c r="G29" s="35"/>
      <c r="H29" s="35"/>
      <c r="I29" s="35"/>
      <c r="J29" s="35"/>
      <c r="K29" s="35"/>
      <c r="L29" s="35"/>
      <c r="M29" s="35"/>
      <c r="N29" s="35"/>
      <c r="O29" s="36"/>
      <c r="P29" s="34"/>
      <c r="Q29" s="35"/>
      <c r="R29" s="35"/>
      <c r="S29" s="36"/>
      <c r="T29" s="120"/>
      <c r="U29" s="120"/>
      <c r="V29" s="137" t="s">
        <v>121</v>
      </c>
      <c r="W29" s="35"/>
      <c r="X29" s="35"/>
      <c r="Y29" s="35"/>
      <c r="Z29" s="35"/>
      <c r="AA29" s="35"/>
      <c r="AB29" s="35"/>
      <c r="AC29" s="35"/>
      <c r="AD29" s="35"/>
      <c r="AE29" s="35"/>
      <c r="AF29" s="35"/>
      <c r="AG29" s="36"/>
      <c r="AH29" s="34"/>
      <c r="AI29" s="35"/>
      <c r="AJ29" s="35"/>
      <c r="AK29" s="36"/>
      <c r="AL29" s="120"/>
      <c r="AM29" s="120"/>
      <c r="AN29" s="137" t="s">
        <v>179</v>
      </c>
      <c r="AO29" s="35"/>
      <c r="AP29" s="35"/>
      <c r="AQ29" s="35"/>
      <c r="AR29" s="35"/>
      <c r="AS29" s="35"/>
      <c r="AT29" s="35"/>
      <c r="AU29" s="35"/>
      <c r="AV29" s="35"/>
      <c r="AW29" s="35"/>
      <c r="AX29" s="35"/>
      <c r="AY29" s="36"/>
      <c r="AZ29" s="34"/>
      <c r="BA29" s="35"/>
      <c r="BB29" s="35"/>
      <c r="BC29" s="36"/>
      <c r="BD29" s="116"/>
      <c r="BF29" s="137" t="s">
        <v>403</v>
      </c>
      <c r="BG29" s="35"/>
      <c r="BH29" s="35"/>
      <c r="BI29" s="35"/>
      <c r="BJ29" s="35"/>
      <c r="BK29" s="35"/>
      <c r="BL29" s="35"/>
      <c r="BM29" s="35"/>
      <c r="BN29" s="35"/>
      <c r="BO29" s="35"/>
      <c r="BP29" s="35"/>
      <c r="BQ29" s="36"/>
      <c r="BR29" s="34"/>
      <c r="BS29" s="35"/>
      <c r="BT29" s="35"/>
      <c r="BU29" s="36"/>
    </row>
    <row r="30" spans="1:73" x14ac:dyDescent="0.15">
      <c r="D30" s="34" t="s">
        <v>71</v>
      </c>
      <c r="E30" s="35"/>
      <c r="F30" s="35"/>
      <c r="G30" s="35"/>
      <c r="H30" s="35"/>
      <c r="I30" s="35"/>
      <c r="J30" s="35"/>
      <c r="K30" s="35"/>
      <c r="L30" s="35"/>
      <c r="M30" s="35"/>
      <c r="N30" s="35"/>
      <c r="O30" s="36"/>
      <c r="P30" s="34"/>
      <c r="Q30" s="35"/>
      <c r="R30" s="35"/>
      <c r="S30" s="36"/>
      <c r="T30" s="120"/>
      <c r="U30" s="120"/>
      <c r="V30" s="137" t="s">
        <v>122</v>
      </c>
      <c r="W30" s="35"/>
      <c r="X30" s="35"/>
      <c r="Y30" s="35"/>
      <c r="Z30" s="35"/>
      <c r="AA30" s="35"/>
      <c r="AB30" s="35"/>
      <c r="AC30" s="35"/>
      <c r="AD30" s="35"/>
      <c r="AE30" s="35"/>
      <c r="AF30" s="35"/>
      <c r="AG30" s="36"/>
      <c r="AH30" s="34"/>
      <c r="AI30" s="35"/>
      <c r="AJ30" s="35"/>
      <c r="AK30" s="36"/>
      <c r="AL30" s="120"/>
      <c r="AM30" s="120"/>
      <c r="AN30" s="137" t="s">
        <v>180</v>
      </c>
      <c r="AO30" s="35"/>
      <c r="AP30" s="35"/>
      <c r="AQ30" s="35"/>
      <c r="AR30" s="35"/>
      <c r="AS30" s="35"/>
      <c r="AT30" s="35"/>
      <c r="AU30" s="35"/>
      <c r="AV30" s="35"/>
      <c r="AW30" s="35"/>
      <c r="AX30" s="35"/>
      <c r="AY30" s="36"/>
      <c r="AZ30" s="34"/>
      <c r="BA30" s="35"/>
      <c r="BB30" s="35"/>
      <c r="BC30" s="36"/>
      <c r="BD30" s="116"/>
      <c r="BF30" s="137" t="s">
        <v>404</v>
      </c>
      <c r="BG30" s="35"/>
      <c r="BH30" s="35"/>
      <c r="BI30" s="35"/>
      <c r="BJ30" s="35"/>
      <c r="BK30" s="35"/>
      <c r="BL30" s="35"/>
      <c r="BM30" s="35"/>
      <c r="BN30" s="35"/>
      <c r="BO30" s="35"/>
      <c r="BP30" s="35"/>
      <c r="BQ30" s="36"/>
      <c r="BR30" s="34"/>
      <c r="BS30" s="35"/>
      <c r="BT30" s="35"/>
      <c r="BU30" s="36"/>
    </row>
    <row r="31" spans="1:73" x14ac:dyDescent="0.15">
      <c r="A31" s="3" t="s">
        <v>518</v>
      </c>
      <c r="D31" s="34" t="s">
        <v>72</v>
      </c>
      <c r="E31" s="35"/>
      <c r="F31" s="35"/>
      <c r="G31" s="35"/>
      <c r="H31" s="35"/>
      <c r="I31" s="35"/>
      <c r="J31" s="35"/>
      <c r="K31" s="35"/>
      <c r="L31" s="35"/>
      <c r="M31" s="35"/>
      <c r="N31" s="35"/>
      <c r="O31" s="36"/>
      <c r="P31" s="34"/>
      <c r="Q31" s="35"/>
      <c r="R31" s="35"/>
      <c r="S31" s="36"/>
      <c r="T31" s="120"/>
      <c r="U31" s="120"/>
      <c r="V31" s="137" t="s">
        <v>123</v>
      </c>
      <c r="W31" s="35"/>
      <c r="X31" s="35"/>
      <c r="Y31" s="35"/>
      <c r="Z31" s="35"/>
      <c r="AA31" s="35"/>
      <c r="AB31" s="35"/>
      <c r="AC31" s="35"/>
      <c r="AD31" s="35"/>
      <c r="AE31" s="35"/>
      <c r="AF31" s="35"/>
      <c r="AG31" s="36"/>
      <c r="AH31" s="34"/>
      <c r="AI31" s="35"/>
      <c r="AJ31" s="35"/>
      <c r="AK31" s="36"/>
      <c r="AL31" s="120"/>
      <c r="AM31" s="120"/>
      <c r="AN31" s="137" t="s">
        <v>181</v>
      </c>
      <c r="AO31" s="35"/>
      <c r="AP31" s="35"/>
      <c r="AQ31" s="35"/>
      <c r="AR31" s="35"/>
      <c r="AS31" s="35"/>
      <c r="AT31" s="35"/>
      <c r="AU31" s="35"/>
      <c r="AV31" s="35"/>
      <c r="AW31" s="35"/>
      <c r="AX31" s="35"/>
      <c r="AY31" s="36"/>
      <c r="AZ31" s="34"/>
      <c r="BA31" s="35"/>
      <c r="BB31" s="35"/>
      <c r="BC31" s="36"/>
      <c r="BD31" s="116"/>
      <c r="BF31" s="137" t="s">
        <v>405</v>
      </c>
      <c r="BG31" s="35"/>
      <c r="BH31" s="35"/>
      <c r="BI31" s="35"/>
      <c r="BJ31" s="35"/>
      <c r="BK31" s="35"/>
      <c r="BL31" s="35"/>
      <c r="BM31" s="35"/>
      <c r="BN31" s="35"/>
      <c r="BO31" s="35"/>
      <c r="BP31" s="35"/>
      <c r="BQ31" s="36"/>
      <c r="BR31" s="34"/>
      <c r="BS31" s="35"/>
      <c r="BT31" s="35"/>
      <c r="BU31" s="36"/>
    </row>
    <row r="32" spans="1:73" x14ac:dyDescent="0.15">
      <c r="D32" s="34" t="s">
        <v>73</v>
      </c>
      <c r="E32" s="35"/>
      <c r="F32" s="35"/>
      <c r="G32" s="35"/>
      <c r="H32" s="35"/>
      <c r="I32" s="35"/>
      <c r="J32" s="35"/>
      <c r="K32" s="35"/>
      <c r="L32" s="35"/>
      <c r="M32" s="35"/>
      <c r="N32" s="35"/>
      <c r="O32" s="36"/>
      <c r="P32" s="34"/>
      <c r="Q32" s="35"/>
      <c r="R32" s="35"/>
      <c r="S32" s="36"/>
      <c r="T32" s="120"/>
      <c r="U32" s="120"/>
      <c r="V32" s="137" t="s">
        <v>124</v>
      </c>
      <c r="W32" s="35"/>
      <c r="X32" s="35"/>
      <c r="Y32" s="35"/>
      <c r="Z32" s="35"/>
      <c r="AA32" s="35"/>
      <c r="AB32" s="35"/>
      <c r="AC32" s="35"/>
      <c r="AD32" s="35"/>
      <c r="AE32" s="35"/>
      <c r="AF32" s="35"/>
      <c r="AG32" s="36"/>
      <c r="AH32" s="34"/>
      <c r="AI32" s="35"/>
      <c r="AJ32" s="35"/>
      <c r="AK32" s="36"/>
      <c r="AL32" s="120"/>
      <c r="AM32" s="120"/>
      <c r="AN32" s="137" t="s">
        <v>182</v>
      </c>
      <c r="AO32" s="35"/>
      <c r="AP32" s="35"/>
      <c r="AQ32" s="35"/>
      <c r="AR32" s="35"/>
      <c r="AS32" s="35"/>
      <c r="AT32" s="35"/>
      <c r="AU32" s="35"/>
      <c r="AV32" s="35"/>
      <c r="AW32" s="35"/>
      <c r="AX32" s="35"/>
      <c r="AY32" s="36"/>
      <c r="AZ32" s="34"/>
      <c r="BA32" s="35"/>
      <c r="BB32" s="35"/>
      <c r="BC32" s="36"/>
      <c r="BD32" s="116"/>
      <c r="BF32" s="140" t="s">
        <v>406</v>
      </c>
      <c r="BG32" s="39"/>
      <c r="BH32" s="39"/>
      <c r="BI32" s="39"/>
      <c r="BJ32" s="39"/>
      <c r="BK32" s="39"/>
      <c r="BL32" s="39"/>
      <c r="BM32" s="39"/>
      <c r="BN32" s="39"/>
      <c r="BO32" s="39"/>
      <c r="BP32" s="39"/>
      <c r="BQ32" s="40"/>
      <c r="BR32" s="38"/>
      <c r="BS32" s="39"/>
      <c r="BT32" s="39"/>
      <c r="BU32" s="40"/>
    </row>
    <row r="33" spans="4:73" x14ac:dyDescent="0.15">
      <c r="D33" s="137" t="s">
        <v>407</v>
      </c>
      <c r="E33" s="138"/>
      <c r="F33" s="138"/>
      <c r="G33" s="138"/>
      <c r="H33" s="138"/>
      <c r="I33" s="138"/>
      <c r="J33" s="35"/>
      <c r="K33" s="35"/>
      <c r="L33" s="35"/>
      <c r="M33" s="35"/>
      <c r="N33" s="35"/>
      <c r="O33" s="36"/>
      <c r="P33" s="34"/>
      <c r="Q33" s="35"/>
      <c r="R33" s="35"/>
      <c r="S33" s="36"/>
      <c r="T33" s="120"/>
      <c r="U33" s="120"/>
      <c r="V33" s="140" t="s">
        <v>129</v>
      </c>
      <c r="W33" s="39"/>
      <c r="X33" s="39"/>
      <c r="Y33" s="39"/>
      <c r="Z33" s="39"/>
      <c r="AA33" s="39"/>
      <c r="AB33" s="39"/>
      <c r="AC33" s="39"/>
      <c r="AD33" s="39"/>
      <c r="AE33" s="39"/>
      <c r="AF33" s="39"/>
      <c r="AG33" s="40"/>
      <c r="AH33" s="38"/>
      <c r="AI33" s="39"/>
      <c r="AJ33" s="39"/>
      <c r="AK33" s="40"/>
      <c r="AL33" s="120"/>
      <c r="AM33" s="120"/>
      <c r="AN33" s="137" t="s">
        <v>183</v>
      </c>
      <c r="AO33" s="35"/>
      <c r="AP33" s="35"/>
      <c r="AQ33" s="35"/>
      <c r="AR33" s="35"/>
      <c r="AS33" s="35"/>
      <c r="AT33" s="35"/>
      <c r="AU33" s="35"/>
      <c r="AV33" s="35"/>
      <c r="AW33" s="35"/>
      <c r="AX33" s="35"/>
      <c r="AY33" s="36"/>
      <c r="AZ33" s="34"/>
      <c r="BA33" s="35"/>
      <c r="BB33" s="35"/>
      <c r="BC33" s="36"/>
      <c r="BD33" s="116"/>
      <c r="BF33" s="144" t="s">
        <v>408</v>
      </c>
      <c r="BG33" s="35"/>
      <c r="BH33" s="35"/>
      <c r="BI33" s="35"/>
      <c r="BJ33" s="35"/>
      <c r="BK33" s="35"/>
      <c r="BL33" s="35"/>
      <c r="BM33" s="35"/>
      <c r="BN33" s="35"/>
      <c r="BO33" s="35"/>
      <c r="BP33" s="35"/>
      <c r="BQ33" s="36"/>
      <c r="BR33" s="34"/>
      <c r="BS33" s="35"/>
      <c r="BT33" s="35"/>
      <c r="BU33" s="36"/>
    </row>
    <row r="34" spans="4:73" x14ac:dyDescent="0.15">
      <c r="D34" s="137" t="s">
        <v>409</v>
      </c>
      <c r="E34" s="138"/>
      <c r="F34" s="138"/>
      <c r="G34" s="138"/>
      <c r="H34" s="138"/>
      <c r="I34" s="138"/>
      <c r="J34" s="35"/>
      <c r="K34" s="35"/>
      <c r="L34" s="35"/>
      <c r="M34" s="35"/>
      <c r="N34" s="35"/>
      <c r="O34" s="36"/>
      <c r="P34" s="34"/>
      <c r="Q34" s="35"/>
      <c r="R34" s="35"/>
      <c r="S34" s="36"/>
      <c r="T34" s="120"/>
      <c r="U34" s="120"/>
      <c r="V34" s="137" t="s">
        <v>130</v>
      </c>
      <c r="W34" s="35"/>
      <c r="X34" s="35"/>
      <c r="Y34" s="35"/>
      <c r="Z34" s="35"/>
      <c r="AA34" s="35"/>
      <c r="AB34" s="35"/>
      <c r="AC34" s="35"/>
      <c r="AD34" s="35"/>
      <c r="AE34" s="35"/>
      <c r="AF34" s="35"/>
      <c r="AG34" s="36"/>
      <c r="AH34" s="34"/>
      <c r="AI34" s="35"/>
      <c r="AJ34" s="35"/>
      <c r="AK34" s="36"/>
      <c r="AL34" s="120"/>
      <c r="AM34" s="120"/>
      <c r="AN34" s="137" t="s">
        <v>184</v>
      </c>
      <c r="AO34" s="35"/>
      <c r="AP34" s="35"/>
      <c r="AQ34" s="35"/>
      <c r="AR34" s="35"/>
      <c r="AS34" s="35"/>
      <c r="AT34" s="35"/>
      <c r="AU34" s="35"/>
      <c r="AV34" s="35"/>
      <c r="AW34" s="35"/>
      <c r="AX34" s="35"/>
      <c r="AY34" s="36"/>
      <c r="AZ34" s="34"/>
      <c r="BA34" s="35"/>
      <c r="BB34" s="35"/>
      <c r="BC34" s="36"/>
      <c r="BD34" s="116"/>
      <c r="BF34" s="137" t="s">
        <v>410</v>
      </c>
      <c r="BG34" s="35"/>
      <c r="BH34" s="35"/>
      <c r="BI34" s="35"/>
      <c r="BJ34" s="35"/>
      <c r="BK34" s="35"/>
      <c r="BL34" s="35"/>
      <c r="BM34" s="35"/>
      <c r="BN34" s="35"/>
      <c r="BO34" s="35"/>
      <c r="BP34" s="35"/>
      <c r="BQ34" s="36"/>
      <c r="BR34" s="34"/>
      <c r="BS34" s="35"/>
      <c r="BT34" s="35"/>
      <c r="BU34" s="36"/>
    </row>
    <row r="35" spans="4:73" x14ac:dyDescent="0.15">
      <c r="D35" s="137" t="s">
        <v>74</v>
      </c>
      <c r="E35" s="138"/>
      <c r="F35" s="138"/>
      <c r="G35" s="138"/>
      <c r="H35" s="138"/>
      <c r="I35" s="138"/>
      <c r="J35" s="35"/>
      <c r="K35" s="35"/>
      <c r="L35" s="35"/>
      <c r="M35" s="35"/>
      <c r="N35" s="35"/>
      <c r="O35" s="36"/>
      <c r="P35" s="34"/>
      <c r="Q35" s="35"/>
      <c r="R35" s="35"/>
      <c r="S35" s="36"/>
      <c r="T35" s="120"/>
      <c r="U35" s="120"/>
      <c r="V35" s="137" t="s">
        <v>131</v>
      </c>
      <c r="W35" s="35"/>
      <c r="X35" s="35"/>
      <c r="Y35" s="35"/>
      <c r="Z35" s="35"/>
      <c r="AA35" s="35"/>
      <c r="AB35" s="35"/>
      <c r="AC35" s="35"/>
      <c r="AD35" s="35"/>
      <c r="AE35" s="35"/>
      <c r="AF35" s="35"/>
      <c r="AG35" s="36"/>
      <c r="AH35" s="34"/>
      <c r="AI35" s="35"/>
      <c r="AJ35" s="35"/>
      <c r="AK35" s="36"/>
      <c r="AL35" s="120"/>
      <c r="AM35" s="120"/>
      <c r="AN35" s="137" t="s">
        <v>185</v>
      </c>
      <c r="AO35" s="35"/>
      <c r="AP35" s="35"/>
      <c r="AQ35" s="35"/>
      <c r="AR35" s="35"/>
      <c r="AS35" s="35"/>
      <c r="AT35" s="35"/>
      <c r="AU35" s="35"/>
      <c r="AV35" s="35"/>
      <c r="AW35" s="35"/>
      <c r="AX35" s="35"/>
      <c r="AY35" s="36"/>
      <c r="AZ35" s="34"/>
      <c r="BA35" s="35"/>
      <c r="BB35" s="35"/>
      <c r="BC35" s="36"/>
      <c r="BD35" s="116"/>
      <c r="BF35" s="137" t="s">
        <v>411</v>
      </c>
      <c r="BG35" s="35"/>
      <c r="BH35" s="35"/>
      <c r="BI35" s="35"/>
      <c r="BJ35" s="35"/>
      <c r="BK35" s="35"/>
      <c r="BL35" s="35"/>
      <c r="BM35" s="35"/>
      <c r="BN35" s="35"/>
      <c r="BO35" s="35"/>
      <c r="BP35" s="35"/>
      <c r="BQ35" s="36"/>
      <c r="BR35" s="34"/>
      <c r="BS35" s="35"/>
      <c r="BT35" s="35"/>
      <c r="BU35" s="36"/>
    </row>
    <row r="36" spans="4:73" x14ac:dyDescent="0.15">
      <c r="D36" s="137" t="s">
        <v>75</v>
      </c>
      <c r="E36" s="138"/>
      <c r="F36" s="138"/>
      <c r="G36" s="138"/>
      <c r="H36" s="138"/>
      <c r="I36" s="138"/>
      <c r="J36" s="35"/>
      <c r="K36" s="35"/>
      <c r="L36" s="35"/>
      <c r="M36" s="35"/>
      <c r="N36" s="35"/>
      <c r="O36" s="36"/>
      <c r="P36" s="34"/>
      <c r="Q36" s="35"/>
      <c r="R36" s="35"/>
      <c r="S36" s="36"/>
      <c r="T36" s="120"/>
      <c r="U36" s="120"/>
      <c r="V36" s="137" t="s">
        <v>132</v>
      </c>
      <c r="W36" s="35"/>
      <c r="X36" s="35"/>
      <c r="Y36" s="35"/>
      <c r="Z36" s="35"/>
      <c r="AA36" s="35"/>
      <c r="AB36" s="35"/>
      <c r="AC36" s="35"/>
      <c r="AD36" s="35"/>
      <c r="AE36" s="35"/>
      <c r="AF36" s="35"/>
      <c r="AG36" s="36"/>
      <c r="AH36" s="34"/>
      <c r="AI36" s="35"/>
      <c r="AJ36" s="35"/>
      <c r="AK36" s="36"/>
      <c r="AL36" s="120"/>
      <c r="AM36" s="120"/>
      <c r="AN36" s="137" t="s">
        <v>186</v>
      </c>
      <c r="AO36" s="35"/>
      <c r="AP36" s="35"/>
      <c r="AQ36" s="35"/>
      <c r="AR36" s="35"/>
      <c r="AS36" s="35"/>
      <c r="AT36" s="35"/>
      <c r="AU36" s="35"/>
      <c r="AV36" s="35"/>
      <c r="AW36" s="35"/>
      <c r="AX36" s="35"/>
      <c r="AY36" s="36"/>
      <c r="AZ36" s="34"/>
      <c r="BA36" s="35"/>
      <c r="BB36" s="35"/>
      <c r="BC36" s="36"/>
      <c r="BD36" s="116"/>
      <c r="BF36" s="137" t="s">
        <v>412</v>
      </c>
      <c r="BG36" s="35"/>
      <c r="BH36" s="35"/>
      <c r="BI36" s="35"/>
      <c r="BJ36" s="35"/>
      <c r="BK36" s="35"/>
      <c r="BL36" s="35"/>
      <c r="BM36" s="35"/>
      <c r="BN36" s="35"/>
      <c r="BO36" s="35"/>
      <c r="BP36" s="35"/>
      <c r="BQ36" s="36"/>
      <c r="BR36" s="34"/>
      <c r="BS36" s="35"/>
      <c r="BT36" s="35"/>
      <c r="BU36" s="36"/>
    </row>
    <row r="37" spans="4:73" x14ac:dyDescent="0.15">
      <c r="D37" s="140" t="s">
        <v>76</v>
      </c>
      <c r="E37" s="141"/>
      <c r="F37" s="141"/>
      <c r="G37" s="141"/>
      <c r="H37" s="141"/>
      <c r="I37" s="141"/>
      <c r="J37" s="39"/>
      <c r="K37" s="39"/>
      <c r="L37" s="39"/>
      <c r="M37" s="39"/>
      <c r="N37" s="39"/>
      <c r="O37" s="40"/>
      <c r="P37" s="38"/>
      <c r="Q37" s="39"/>
      <c r="R37" s="39"/>
      <c r="S37" s="40"/>
      <c r="T37" s="120"/>
      <c r="U37" s="120"/>
      <c r="V37" s="137" t="s">
        <v>133</v>
      </c>
      <c r="W37" s="35"/>
      <c r="X37" s="35"/>
      <c r="Y37" s="35"/>
      <c r="Z37" s="35"/>
      <c r="AA37" s="35"/>
      <c r="AB37" s="35"/>
      <c r="AC37" s="35"/>
      <c r="AD37" s="35"/>
      <c r="AE37" s="35"/>
      <c r="AF37" s="35"/>
      <c r="AG37" s="36"/>
      <c r="AH37" s="34"/>
      <c r="AI37" s="35"/>
      <c r="AJ37" s="35"/>
      <c r="AK37" s="36"/>
      <c r="AL37" s="120"/>
      <c r="AM37" s="120"/>
      <c r="AN37" s="140" t="s">
        <v>125</v>
      </c>
      <c r="AO37" s="39"/>
      <c r="AP37" s="39"/>
      <c r="AQ37" s="39"/>
      <c r="AR37" s="39"/>
      <c r="AS37" s="39"/>
      <c r="AT37" s="39"/>
      <c r="AU37" s="39"/>
      <c r="AV37" s="39"/>
      <c r="AW37" s="39"/>
      <c r="AX37" s="39"/>
      <c r="AY37" s="40"/>
      <c r="AZ37" s="38"/>
      <c r="BA37" s="39"/>
      <c r="BB37" s="39"/>
      <c r="BC37" s="40"/>
      <c r="BD37" s="116"/>
      <c r="BF37" s="137" t="s">
        <v>413</v>
      </c>
      <c r="BG37" s="35"/>
      <c r="BH37" s="35"/>
      <c r="BI37" s="35"/>
      <c r="BJ37" s="35"/>
      <c r="BK37" s="35"/>
      <c r="BL37" s="35"/>
      <c r="BM37" s="35"/>
      <c r="BN37" s="35"/>
      <c r="BO37" s="35"/>
      <c r="BP37" s="35"/>
      <c r="BQ37" s="36"/>
      <c r="BR37" s="34"/>
      <c r="BS37" s="35"/>
      <c r="BT37" s="35"/>
      <c r="BU37" s="36"/>
    </row>
    <row r="38" spans="4:73" x14ac:dyDescent="0.15">
      <c r="D38" s="137" t="s">
        <v>77</v>
      </c>
      <c r="E38" s="138"/>
      <c r="F38" s="138"/>
      <c r="G38" s="138"/>
      <c r="H38" s="138"/>
      <c r="I38" s="138"/>
      <c r="J38" s="35"/>
      <c r="K38" s="35"/>
      <c r="L38" s="35"/>
      <c r="M38" s="35"/>
      <c r="N38" s="35"/>
      <c r="O38" s="36"/>
      <c r="P38" s="34"/>
      <c r="Q38" s="35"/>
      <c r="R38" s="35"/>
      <c r="S38" s="36"/>
      <c r="T38" s="120"/>
      <c r="U38" s="120"/>
      <c r="V38" s="137" t="s">
        <v>134</v>
      </c>
      <c r="W38" s="35"/>
      <c r="X38" s="35"/>
      <c r="Y38" s="35"/>
      <c r="Z38" s="35"/>
      <c r="AA38" s="35"/>
      <c r="AB38" s="35"/>
      <c r="AC38" s="35"/>
      <c r="AD38" s="35"/>
      <c r="AE38" s="35"/>
      <c r="AF38" s="35"/>
      <c r="AG38" s="36"/>
      <c r="AH38" s="34"/>
      <c r="AI38" s="35"/>
      <c r="AJ38" s="35"/>
      <c r="AK38" s="36"/>
      <c r="AL38" s="120"/>
      <c r="AM38" s="120"/>
      <c r="AN38" s="144" t="s">
        <v>126</v>
      </c>
      <c r="AO38" s="35"/>
      <c r="AP38" s="35"/>
      <c r="AQ38" s="35"/>
      <c r="AR38" s="35"/>
      <c r="AS38" s="35"/>
      <c r="AT38" s="35"/>
      <c r="AU38" s="35"/>
      <c r="AV38" s="35"/>
      <c r="AW38" s="35"/>
      <c r="AX38" s="35"/>
      <c r="AY38" s="36"/>
      <c r="AZ38" s="34"/>
      <c r="BA38" s="35"/>
      <c r="BB38" s="35"/>
      <c r="BC38" s="36"/>
      <c r="BD38" s="116"/>
      <c r="BF38" s="137" t="s">
        <v>414</v>
      </c>
      <c r="BG38" s="35"/>
      <c r="BH38" s="35"/>
      <c r="BI38" s="35"/>
      <c r="BJ38" s="35"/>
      <c r="BK38" s="35"/>
      <c r="BL38" s="35"/>
      <c r="BM38" s="35"/>
      <c r="BN38" s="35"/>
      <c r="BO38" s="35"/>
      <c r="BP38" s="35"/>
      <c r="BQ38" s="36"/>
      <c r="BR38" s="34"/>
      <c r="BS38" s="35"/>
      <c r="BT38" s="35"/>
      <c r="BU38" s="36"/>
    </row>
    <row r="39" spans="4:73" x14ac:dyDescent="0.15">
      <c r="D39" s="137" t="s">
        <v>78</v>
      </c>
      <c r="E39" s="138"/>
      <c r="F39" s="138"/>
      <c r="G39" s="138"/>
      <c r="H39" s="138"/>
      <c r="I39" s="138"/>
      <c r="J39" s="35"/>
      <c r="K39" s="35"/>
      <c r="L39" s="35"/>
      <c r="M39" s="35"/>
      <c r="N39" s="35"/>
      <c r="O39" s="36"/>
      <c r="P39" s="34"/>
      <c r="Q39" s="35"/>
      <c r="R39" s="35"/>
      <c r="S39" s="36"/>
      <c r="T39" s="120"/>
      <c r="U39" s="120"/>
      <c r="V39" s="137" t="s">
        <v>415</v>
      </c>
      <c r="W39" s="35"/>
      <c r="X39" s="35"/>
      <c r="Y39" s="35"/>
      <c r="Z39" s="35"/>
      <c r="AA39" s="35"/>
      <c r="AB39" s="35"/>
      <c r="AC39" s="35"/>
      <c r="AD39" s="35"/>
      <c r="AE39" s="35"/>
      <c r="AF39" s="35"/>
      <c r="AG39" s="36"/>
      <c r="AH39" s="34"/>
      <c r="AI39" s="35"/>
      <c r="AJ39" s="35"/>
      <c r="AK39" s="36"/>
      <c r="AL39" s="120"/>
      <c r="AM39" s="120"/>
      <c r="AN39" s="137" t="s">
        <v>127</v>
      </c>
      <c r="AO39" s="35"/>
      <c r="AP39" s="35"/>
      <c r="AQ39" s="35"/>
      <c r="AR39" s="35"/>
      <c r="AS39" s="35"/>
      <c r="AT39" s="35"/>
      <c r="AU39" s="35"/>
      <c r="AV39" s="35"/>
      <c r="AW39" s="35"/>
      <c r="AX39" s="35"/>
      <c r="AY39" s="36"/>
      <c r="AZ39" s="34"/>
      <c r="BA39" s="35"/>
      <c r="BB39" s="35"/>
      <c r="BC39" s="36"/>
      <c r="BD39" s="116"/>
      <c r="BF39" s="137" t="s">
        <v>416</v>
      </c>
      <c r="BG39" s="35"/>
      <c r="BH39" s="35"/>
      <c r="BI39" s="35"/>
      <c r="BJ39" s="35"/>
      <c r="BK39" s="35"/>
      <c r="BL39" s="35"/>
      <c r="BM39" s="35"/>
      <c r="BN39" s="35"/>
      <c r="BO39" s="35"/>
      <c r="BP39" s="35"/>
      <c r="BQ39" s="36"/>
      <c r="BR39" s="34"/>
      <c r="BS39" s="35"/>
      <c r="BT39" s="35"/>
      <c r="BU39" s="36"/>
    </row>
    <row r="40" spans="4:73" x14ac:dyDescent="0.15">
      <c r="D40" s="137" t="s">
        <v>79</v>
      </c>
      <c r="E40" s="138"/>
      <c r="F40" s="138"/>
      <c r="G40" s="138"/>
      <c r="H40" s="138"/>
      <c r="I40" s="138"/>
      <c r="J40" s="35"/>
      <c r="K40" s="35"/>
      <c r="L40" s="35"/>
      <c r="M40" s="35"/>
      <c r="N40" s="35"/>
      <c r="O40" s="36"/>
      <c r="P40" s="34"/>
      <c r="Q40" s="35"/>
      <c r="R40" s="35"/>
      <c r="S40" s="36"/>
      <c r="T40" s="120"/>
      <c r="U40" s="120"/>
      <c r="V40" s="140" t="s">
        <v>135</v>
      </c>
      <c r="W40" s="39"/>
      <c r="X40" s="39"/>
      <c r="Y40" s="39"/>
      <c r="Z40" s="39"/>
      <c r="AA40" s="39"/>
      <c r="AB40" s="39"/>
      <c r="AC40" s="39"/>
      <c r="AD40" s="39"/>
      <c r="AE40" s="39"/>
      <c r="AF40" s="39"/>
      <c r="AG40" s="40"/>
      <c r="AH40" s="38"/>
      <c r="AI40" s="39"/>
      <c r="AJ40" s="39"/>
      <c r="AK40" s="40"/>
      <c r="AL40" s="120"/>
      <c r="AM40" s="120"/>
      <c r="AN40" s="137" t="s">
        <v>128</v>
      </c>
      <c r="AO40" s="35"/>
      <c r="AP40" s="35"/>
      <c r="AQ40" s="35"/>
      <c r="AR40" s="35"/>
      <c r="AS40" s="35"/>
      <c r="AT40" s="35"/>
      <c r="AU40" s="35"/>
      <c r="AV40" s="35"/>
      <c r="AW40" s="35"/>
      <c r="AX40" s="35"/>
      <c r="AY40" s="36"/>
      <c r="AZ40" s="34"/>
      <c r="BA40" s="35"/>
      <c r="BB40" s="35"/>
      <c r="BC40" s="36"/>
      <c r="BD40" s="116"/>
      <c r="BF40" s="140" t="s">
        <v>417</v>
      </c>
      <c r="BG40" s="39"/>
      <c r="BH40" s="39"/>
      <c r="BI40" s="39"/>
      <c r="BJ40" s="39"/>
      <c r="BK40" s="39"/>
      <c r="BL40" s="39"/>
      <c r="BM40" s="39"/>
      <c r="BN40" s="39"/>
      <c r="BO40" s="39"/>
      <c r="BP40" s="39"/>
      <c r="BQ40" s="40"/>
      <c r="BR40" s="38"/>
      <c r="BS40" s="39"/>
      <c r="BT40" s="39"/>
      <c r="BU40" s="40"/>
    </row>
    <row r="41" spans="4:73" x14ac:dyDescent="0.15">
      <c r="D41" s="137" t="s">
        <v>418</v>
      </c>
      <c r="E41" s="138"/>
      <c r="F41" s="138"/>
      <c r="G41" s="138"/>
      <c r="H41" s="138"/>
      <c r="I41" s="138"/>
      <c r="J41" s="35"/>
      <c r="K41" s="35"/>
      <c r="L41" s="35"/>
      <c r="M41" s="35"/>
      <c r="N41" s="35"/>
      <c r="O41" s="36"/>
      <c r="P41" s="34"/>
      <c r="Q41" s="35"/>
      <c r="R41" s="35"/>
      <c r="S41" s="36"/>
      <c r="T41" s="120"/>
      <c r="U41" s="120"/>
      <c r="V41" s="137" t="s">
        <v>136</v>
      </c>
      <c r="W41" s="35"/>
      <c r="X41" s="35"/>
      <c r="Y41" s="35"/>
      <c r="Z41" s="35"/>
      <c r="AA41" s="35"/>
      <c r="AB41" s="35"/>
      <c r="AC41" s="35"/>
      <c r="AD41" s="35"/>
      <c r="AE41" s="35"/>
      <c r="AF41" s="35"/>
      <c r="AG41" s="36"/>
      <c r="AH41" s="34"/>
      <c r="AI41" s="35"/>
      <c r="AJ41" s="35"/>
      <c r="AK41" s="36"/>
      <c r="AL41" s="120"/>
      <c r="AM41" s="120"/>
      <c r="AN41" s="140" t="s">
        <v>419</v>
      </c>
      <c r="AO41" s="39"/>
      <c r="AP41" s="39"/>
      <c r="AQ41" s="39"/>
      <c r="AR41" s="39"/>
      <c r="AS41" s="39"/>
      <c r="AT41" s="39"/>
      <c r="AU41" s="39"/>
      <c r="AV41" s="39"/>
      <c r="AW41" s="39"/>
      <c r="AX41" s="39"/>
      <c r="AY41" s="40"/>
      <c r="AZ41" s="38"/>
      <c r="BA41" s="39"/>
      <c r="BB41" s="39"/>
      <c r="BC41" s="40"/>
      <c r="BD41" s="116"/>
      <c r="BF41" s="137" t="s">
        <v>420</v>
      </c>
      <c r="BG41" s="35"/>
      <c r="BH41" s="35"/>
      <c r="BI41" s="35"/>
      <c r="BJ41" s="35"/>
      <c r="BK41" s="35"/>
      <c r="BL41" s="35"/>
      <c r="BM41" s="35"/>
      <c r="BN41" s="35"/>
      <c r="BO41" s="35"/>
      <c r="BP41" s="35"/>
      <c r="BQ41" s="36"/>
      <c r="BR41" s="34"/>
      <c r="BS41" s="35"/>
      <c r="BT41" s="35"/>
      <c r="BU41" s="36"/>
    </row>
    <row r="42" spans="4:73" x14ac:dyDescent="0.15">
      <c r="D42" s="137" t="s">
        <v>80</v>
      </c>
      <c r="E42" s="138"/>
      <c r="F42" s="138"/>
      <c r="G42" s="138"/>
      <c r="H42" s="138"/>
      <c r="I42" s="138"/>
      <c r="J42" s="35"/>
      <c r="K42" s="35"/>
      <c r="L42" s="35"/>
      <c r="M42" s="35"/>
      <c r="N42" s="35"/>
      <c r="O42" s="36"/>
      <c r="P42" s="34"/>
      <c r="Q42" s="35"/>
      <c r="R42" s="35"/>
      <c r="S42" s="36"/>
      <c r="T42" s="120"/>
      <c r="U42" s="120"/>
      <c r="V42" s="137" t="s">
        <v>137</v>
      </c>
      <c r="W42" s="138"/>
      <c r="X42" s="138"/>
      <c r="Y42" s="138"/>
      <c r="Z42" s="138"/>
      <c r="AA42" s="138"/>
      <c r="AB42" s="138"/>
      <c r="AC42" s="138"/>
      <c r="AD42" s="138"/>
      <c r="AE42" s="138"/>
      <c r="AF42" s="138"/>
      <c r="AG42" s="139"/>
      <c r="AH42" s="152"/>
      <c r="AI42" s="118"/>
      <c r="AJ42" s="118"/>
      <c r="AK42" s="119"/>
      <c r="AL42" s="120"/>
      <c r="AM42" s="120"/>
      <c r="AN42" s="137" t="s">
        <v>421</v>
      </c>
      <c r="AO42" s="35"/>
      <c r="AP42" s="35"/>
      <c r="AQ42" s="35"/>
      <c r="AR42" s="35"/>
      <c r="AS42" s="35"/>
      <c r="AT42" s="35"/>
      <c r="AU42" s="35"/>
      <c r="AV42" s="35"/>
      <c r="AW42" s="35"/>
      <c r="AX42" s="35"/>
      <c r="AY42" s="36"/>
      <c r="AZ42" s="34"/>
      <c r="BA42" s="35"/>
      <c r="BB42" s="35"/>
      <c r="BC42" s="36"/>
      <c r="BD42" s="116"/>
      <c r="BF42" s="137" t="s">
        <v>422</v>
      </c>
      <c r="BG42" s="35"/>
      <c r="BH42" s="35"/>
      <c r="BI42" s="35"/>
      <c r="BJ42" s="35"/>
      <c r="BK42" s="35"/>
      <c r="BL42" s="35"/>
      <c r="BM42" s="35"/>
      <c r="BN42" s="35"/>
      <c r="BO42" s="35"/>
      <c r="BP42" s="35"/>
      <c r="BQ42" s="36"/>
      <c r="BR42" s="34"/>
      <c r="BS42" s="35"/>
      <c r="BT42" s="35"/>
      <c r="BU42" s="36"/>
    </row>
    <row r="43" spans="4:73" x14ac:dyDescent="0.15">
      <c r="D43" s="137" t="s">
        <v>81</v>
      </c>
      <c r="E43" s="138"/>
      <c r="F43" s="138"/>
      <c r="G43" s="138"/>
      <c r="H43" s="138"/>
      <c r="I43" s="138"/>
      <c r="J43" s="35"/>
      <c r="K43" s="35"/>
      <c r="L43" s="35"/>
      <c r="M43" s="35"/>
      <c r="N43" s="35"/>
      <c r="O43" s="36"/>
      <c r="P43" s="34"/>
      <c r="Q43" s="35"/>
      <c r="R43" s="35"/>
      <c r="S43" s="36"/>
      <c r="T43" s="120"/>
      <c r="U43" s="120"/>
      <c r="V43" s="137" t="s">
        <v>423</v>
      </c>
      <c r="W43" s="35"/>
      <c r="X43" s="35"/>
      <c r="Y43" s="35"/>
      <c r="Z43" s="35"/>
      <c r="AA43" s="35"/>
      <c r="AB43" s="35"/>
      <c r="AC43" s="35"/>
      <c r="AD43" s="35"/>
      <c r="AE43" s="35"/>
      <c r="AF43" s="35"/>
      <c r="AG43" s="36"/>
      <c r="AH43" s="34"/>
      <c r="AI43" s="35"/>
      <c r="AJ43" s="35"/>
      <c r="AK43" s="36"/>
      <c r="AL43" s="120"/>
      <c r="AM43" s="120"/>
      <c r="AN43" s="137" t="s">
        <v>424</v>
      </c>
      <c r="AO43" s="35"/>
      <c r="AP43" s="35"/>
      <c r="AQ43" s="35"/>
      <c r="AR43" s="35"/>
      <c r="AS43" s="35"/>
      <c r="AT43" s="35"/>
      <c r="AU43" s="35"/>
      <c r="AV43" s="35"/>
      <c r="AW43" s="35"/>
      <c r="AX43" s="35"/>
      <c r="AY43" s="36"/>
      <c r="AZ43" s="34"/>
      <c r="BA43" s="35"/>
      <c r="BB43" s="35"/>
      <c r="BC43" s="36"/>
      <c r="BD43" s="116"/>
      <c r="BF43" s="137" t="s">
        <v>425</v>
      </c>
      <c r="BG43" s="35"/>
      <c r="BH43" s="35"/>
      <c r="BI43" s="35"/>
      <c r="BJ43" s="35"/>
      <c r="BK43" s="35"/>
      <c r="BL43" s="35"/>
      <c r="BM43" s="35"/>
      <c r="BN43" s="35"/>
      <c r="BO43" s="35"/>
      <c r="BP43" s="35"/>
      <c r="BQ43" s="36"/>
      <c r="BR43" s="34"/>
      <c r="BS43" s="35"/>
      <c r="BT43" s="35"/>
      <c r="BU43" s="36"/>
    </row>
    <row r="44" spans="4:73" x14ac:dyDescent="0.15">
      <c r="D44" s="137" t="s">
        <v>82</v>
      </c>
      <c r="E44" s="138"/>
      <c r="F44" s="138"/>
      <c r="G44" s="138"/>
      <c r="H44" s="138"/>
      <c r="I44" s="138"/>
      <c r="J44" s="35"/>
      <c r="K44" s="35"/>
      <c r="L44" s="35"/>
      <c r="M44" s="35"/>
      <c r="N44" s="35"/>
      <c r="O44" s="36"/>
      <c r="P44" s="34"/>
      <c r="Q44" s="35"/>
      <c r="R44" s="35"/>
      <c r="S44" s="36"/>
      <c r="T44" s="120"/>
      <c r="U44" s="120"/>
      <c r="V44" s="137" t="s">
        <v>138</v>
      </c>
      <c r="W44" s="35"/>
      <c r="X44" s="35"/>
      <c r="Y44" s="35"/>
      <c r="Z44" s="35"/>
      <c r="AA44" s="35"/>
      <c r="AB44" s="35"/>
      <c r="AC44" s="35"/>
      <c r="AD44" s="35"/>
      <c r="AE44" s="35"/>
      <c r="AF44" s="35"/>
      <c r="AG44" s="36"/>
      <c r="AH44" s="34"/>
      <c r="AI44" s="35"/>
      <c r="AJ44" s="35"/>
      <c r="AK44" s="36"/>
      <c r="AL44" s="120"/>
      <c r="AM44" s="120"/>
      <c r="AN44" s="137" t="s">
        <v>426</v>
      </c>
      <c r="AO44" s="35"/>
      <c r="AP44" s="35"/>
      <c r="AQ44" s="35"/>
      <c r="AR44" s="35"/>
      <c r="AS44" s="35"/>
      <c r="AT44" s="35"/>
      <c r="AU44" s="35"/>
      <c r="AV44" s="35"/>
      <c r="AW44" s="35"/>
      <c r="AX44" s="35"/>
      <c r="AY44" s="36"/>
      <c r="AZ44" s="34"/>
      <c r="BA44" s="35"/>
      <c r="BB44" s="35"/>
      <c r="BC44" s="36"/>
      <c r="BD44" s="116"/>
      <c r="BF44" s="137" t="s">
        <v>427</v>
      </c>
      <c r="BG44" s="35"/>
      <c r="BH44" s="35"/>
      <c r="BI44" s="35"/>
      <c r="BJ44" s="35"/>
      <c r="BK44" s="35"/>
      <c r="BL44" s="35"/>
      <c r="BM44" s="35"/>
      <c r="BN44" s="35"/>
      <c r="BO44" s="35"/>
      <c r="BP44" s="35"/>
      <c r="BQ44" s="36"/>
      <c r="BR44" s="34"/>
      <c r="BS44" s="35"/>
      <c r="BT44" s="35"/>
      <c r="BU44" s="36"/>
    </row>
    <row r="45" spans="4:73" x14ac:dyDescent="0.15">
      <c r="D45" s="137" t="s">
        <v>83</v>
      </c>
      <c r="E45" s="138"/>
      <c r="F45" s="138"/>
      <c r="G45" s="138"/>
      <c r="H45" s="138"/>
      <c r="I45" s="138"/>
      <c r="J45" s="35"/>
      <c r="K45" s="35"/>
      <c r="L45" s="35"/>
      <c r="M45" s="35"/>
      <c r="N45" s="35"/>
      <c r="O45" s="36"/>
      <c r="P45" s="34"/>
      <c r="Q45" s="35"/>
      <c r="R45" s="35"/>
      <c r="S45" s="36"/>
      <c r="T45" s="120"/>
      <c r="U45" s="120"/>
      <c r="V45" s="137" t="s">
        <v>139</v>
      </c>
      <c r="W45" s="35"/>
      <c r="X45" s="35"/>
      <c r="Y45" s="35"/>
      <c r="Z45" s="35"/>
      <c r="AA45" s="35"/>
      <c r="AB45" s="35"/>
      <c r="AC45" s="35"/>
      <c r="AD45" s="35"/>
      <c r="AE45" s="35"/>
      <c r="AF45" s="35"/>
      <c r="AG45" s="36"/>
      <c r="AH45" s="34"/>
      <c r="AI45" s="35"/>
      <c r="AJ45" s="35"/>
      <c r="AK45" s="36"/>
      <c r="AL45" s="120"/>
      <c r="AM45" s="120"/>
      <c r="AN45" s="145" t="s">
        <v>428</v>
      </c>
      <c r="AO45" s="130"/>
      <c r="AP45" s="130"/>
      <c r="AQ45" s="130"/>
      <c r="AR45" s="130"/>
      <c r="AS45" s="130"/>
      <c r="AT45" s="130"/>
      <c r="AU45" s="130"/>
      <c r="AV45" s="130"/>
      <c r="AW45" s="130"/>
      <c r="AX45" s="130"/>
      <c r="AY45" s="131"/>
      <c r="AZ45" s="132"/>
      <c r="BA45" s="130"/>
      <c r="BB45" s="130"/>
      <c r="BC45" s="131"/>
      <c r="BD45" s="116"/>
      <c r="BF45" s="137" t="s">
        <v>429</v>
      </c>
      <c r="BG45" s="35"/>
      <c r="BH45" s="35"/>
      <c r="BI45" s="35"/>
      <c r="BJ45" s="35"/>
      <c r="BK45" s="35"/>
      <c r="BL45" s="35"/>
      <c r="BM45" s="35"/>
      <c r="BN45" s="35"/>
      <c r="BO45" s="35"/>
      <c r="BP45" s="35"/>
      <c r="BQ45" s="36"/>
      <c r="BR45" s="34"/>
      <c r="BS45" s="35"/>
      <c r="BT45" s="35"/>
      <c r="BU45" s="36"/>
    </row>
    <row r="46" spans="4:73" x14ac:dyDescent="0.15">
      <c r="D46" s="137" t="s">
        <v>84</v>
      </c>
      <c r="E46" s="138"/>
      <c r="F46" s="138"/>
      <c r="G46" s="138"/>
      <c r="H46" s="138"/>
      <c r="I46" s="138"/>
      <c r="J46" s="35"/>
      <c r="K46" s="35"/>
      <c r="L46" s="35"/>
      <c r="M46" s="35"/>
      <c r="N46" s="35"/>
      <c r="O46" s="36"/>
      <c r="P46" s="34"/>
      <c r="Q46" s="35"/>
      <c r="R46" s="35"/>
      <c r="S46" s="36"/>
      <c r="T46" s="120"/>
      <c r="U46" s="120"/>
      <c r="V46" s="137" t="s">
        <v>140</v>
      </c>
      <c r="W46" s="35"/>
      <c r="X46" s="35"/>
      <c r="Y46" s="35"/>
      <c r="Z46" s="35"/>
      <c r="AA46" s="35"/>
      <c r="AB46" s="35"/>
      <c r="AC46" s="35"/>
      <c r="AD46" s="35"/>
      <c r="AE46" s="35"/>
      <c r="AF46" s="35"/>
      <c r="AG46" s="36"/>
      <c r="AH46" s="34"/>
      <c r="AI46" s="35"/>
      <c r="AJ46" s="35"/>
      <c r="AK46" s="36"/>
      <c r="AL46" s="120"/>
      <c r="AM46" s="120"/>
      <c r="AN46" s="137" t="s">
        <v>430</v>
      </c>
      <c r="AO46" s="35"/>
      <c r="AP46" s="35"/>
      <c r="AQ46" s="35"/>
      <c r="AR46" s="35"/>
      <c r="AS46" s="35"/>
      <c r="AT46" s="35"/>
      <c r="AU46" s="35"/>
      <c r="AV46" s="35"/>
      <c r="AW46" s="35"/>
      <c r="AX46" s="35"/>
      <c r="AY46" s="36"/>
      <c r="AZ46" s="34"/>
      <c r="BA46" s="35"/>
      <c r="BB46" s="35"/>
      <c r="BC46" s="36"/>
      <c r="BD46" s="116"/>
      <c r="BF46" s="137" t="s">
        <v>431</v>
      </c>
      <c r="BG46" s="35"/>
      <c r="BH46" s="35"/>
      <c r="BI46" s="35"/>
      <c r="BJ46" s="35"/>
      <c r="BK46" s="35"/>
      <c r="BL46" s="35"/>
      <c r="BM46" s="35"/>
      <c r="BN46" s="35"/>
      <c r="BO46" s="35"/>
      <c r="BP46" s="35"/>
      <c r="BQ46" s="36"/>
      <c r="BR46" s="34"/>
      <c r="BS46" s="35"/>
      <c r="BT46" s="35"/>
      <c r="BU46" s="36"/>
    </row>
    <row r="47" spans="4:73" x14ac:dyDescent="0.15">
      <c r="D47" s="137" t="s">
        <v>85</v>
      </c>
      <c r="E47" s="138"/>
      <c r="F47" s="138"/>
      <c r="G47" s="138"/>
      <c r="H47" s="138"/>
      <c r="I47" s="138"/>
      <c r="J47" s="35"/>
      <c r="K47" s="35"/>
      <c r="L47" s="35"/>
      <c r="M47" s="35"/>
      <c r="N47" s="35"/>
      <c r="O47" s="36"/>
      <c r="P47" s="34"/>
      <c r="Q47" s="35"/>
      <c r="R47" s="35"/>
      <c r="S47" s="36"/>
      <c r="T47" s="120"/>
      <c r="U47" s="120"/>
      <c r="V47" s="137" t="s">
        <v>432</v>
      </c>
      <c r="W47" s="35"/>
      <c r="X47" s="35"/>
      <c r="Y47" s="35"/>
      <c r="Z47" s="35"/>
      <c r="AA47" s="35"/>
      <c r="AB47" s="35"/>
      <c r="AC47" s="35"/>
      <c r="AD47" s="35"/>
      <c r="AE47" s="35"/>
      <c r="AF47" s="35"/>
      <c r="AG47" s="36"/>
      <c r="AH47" s="34"/>
      <c r="AI47" s="35"/>
      <c r="AJ47" s="35"/>
      <c r="AK47" s="36"/>
      <c r="AL47" s="120"/>
      <c r="AM47" s="120"/>
      <c r="AN47" s="137" t="s">
        <v>433</v>
      </c>
      <c r="AO47" s="35"/>
      <c r="AP47" s="35"/>
      <c r="AQ47" s="35"/>
      <c r="AR47" s="35"/>
      <c r="AS47" s="35"/>
      <c r="AT47" s="35"/>
      <c r="AU47" s="35"/>
      <c r="AV47" s="35"/>
      <c r="AW47" s="35"/>
      <c r="AX47" s="35"/>
      <c r="AY47" s="36"/>
      <c r="AZ47" s="34"/>
      <c r="BA47" s="35"/>
      <c r="BB47" s="35"/>
      <c r="BC47" s="36"/>
      <c r="BD47" s="116"/>
      <c r="BF47" s="137" t="s">
        <v>434</v>
      </c>
      <c r="BG47" s="35"/>
      <c r="BH47" s="35"/>
      <c r="BI47" s="35"/>
      <c r="BJ47" s="35"/>
      <c r="BK47" s="35"/>
      <c r="BL47" s="35"/>
      <c r="BM47" s="35"/>
      <c r="BN47" s="35"/>
      <c r="BO47" s="35"/>
      <c r="BP47" s="35"/>
      <c r="BQ47" s="36"/>
      <c r="BR47" s="34"/>
      <c r="BS47" s="35"/>
      <c r="BT47" s="35"/>
      <c r="BU47" s="36"/>
    </row>
    <row r="48" spans="4:73" x14ac:dyDescent="0.15">
      <c r="D48" s="137" t="s">
        <v>86</v>
      </c>
      <c r="E48" s="138"/>
      <c r="F48" s="138"/>
      <c r="G48" s="138"/>
      <c r="H48" s="138"/>
      <c r="I48" s="138"/>
      <c r="J48" s="35"/>
      <c r="K48" s="35"/>
      <c r="L48" s="35"/>
      <c r="M48" s="35"/>
      <c r="N48" s="35"/>
      <c r="O48" s="36"/>
      <c r="P48" s="34"/>
      <c r="Q48" s="35"/>
      <c r="R48" s="35"/>
      <c r="S48" s="36"/>
      <c r="T48" s="120"/>
      <c r="U48" s="120"/>
      <c r="V48" s="137" t="s">
        <v>141</v>
      </c>
      <c r="W48" s="35"/>
      <c r="X48" s="35"/>
      <c r="Y48" s="35"/>
      <c r="Z48" s="35"/>
      <c r="AA48" s="35"/>
      <c r="AB48" s="35"/>
      <c r="AC48" s="35"/>
      <c r="AD48" s="35"/>
      <c r="AE48" s="35"/>
      <c r="AF48" s="35"/>
      <c r="AG48" s="36"/>
      <c r="AH48" s="34"/>
      <c r="AI48" s="35"/>
      <c r="AJ48" s="35"/>
      <c r="AK48" s="36"/>
      <c r="AL48" s="120"/>
      <c r="AM48" s="120"/>
      <c r="AN48" s="137" t="s">
        <v>435</v>
      </c>
      <c r="AO48" s="35"/>
      <c r="AP48" s="35"/>
      <c r="AQ48" s="35"/>
      <c r="AR48" s="35"/>
      <c r="AS48" s="35"/>
      <c r="AT48" s="35"/>
      <c r="AU48" s="35"/>
      <c r="AV48" s="35"/>
      <c r="AW48" s="35"/>
      <c r="AX48" s="35"/>
      <c r="AY48" s="36"/>
      <c r="AZ48" s="34"/>
      <c r="BA48" s="35"/>
      <c r="BB48" s="35"/>
      <c r="BC48" s="36"/>
      <c r="BD48" s="116"/>
      <c r="BF48" s="148" t="s">
        <v>436</v>
      </c>
      <c r="BG48" s="133"/>
      <c r="BH48" s="133"/>
      <c r="BI48" s="133"/>
      <c r="BJ48" s="133"/>
      <c r="BK48" s="133"/>
      <c r="BL48" s="133"/>
      <c r="BM48" s="133"/>
      <c r="BN48" s="133"/>
      <c r="BO48" s="133"/>
      <c r="BP48" s="133"/>
      <c r="BQ48" s="134"/>
      <c r="BR48" s="135"/>
      <c r="BS48" s="133"/>
      <c r="BT48" s="133"/>
      <c r="BU48" s="134"/>
    </row>
    <row r="49" spans="4:73" x14ac:dyDescent="0.15">
      <c r="D49" s="137" t="s">
        <v>87</v>
      </c>
      <c r="E49" s="138"/>
      <c r="F49" s="138"/>
      <c r="G49" s="138"/>
      <c r="H49" s="138"/>
      <c r="I49" s="138"/>
      <c r="J49" s="35"/>
      <c r="K49" s="35"/>
      <c r="L49" s="35"/>
      <c r="M49" s="35"/>
      <c r="N49" s="35"/>
      <c r="O49" s="36"/>
      <c r="P49" s="34"/>
      <c r="Q49" s="35"/>
      <c r="R49" s="35"/>
      <c r="S49" s="36"/>
      <c r="T49" s="120"/>
      <c r="U49" s="120"/>
      <c r="V49" s="137" t="s">
        <v>142</v>
      </c>
      <c r="W49" s="35"/>
      <c r="X49" s="35"/>
      <c r="Y49" s="35"/>
      <c r="Z49" s="35"/>
      <c r="AA49" s="35"/>
      <c r="AB49" s="35"/>
      <c r="AC49" s="35"/>
      <c r="AD49" s="35"/>
      <c r="AE49" s="35"/>
      <c r="AF49" s="35"/>
      <c r="AG49" s="36"/>
      <c r="AH49" s="34"/>
      <c r="AI49" s="35"/>
      <c r="AJ49" s="35"/>
      <c r="AK49" s="36"/>
      <c r="AL49" s="120"/>
      <c r="AM49" s="120"/>
      <c r="AN49" s="137" t="s">
        <v>437</v>
      </c>
      <c r="AO49" s="35"/>
      <c r="AP49" s="35"/>
      <c r="AQ49" s="35"/>
      <c r="AR49" s="35"/>
      <c r="AS49" s="35"/>
      <c r="AT49" s="35"/>
      <c r="AU49" s="35"/>
      <c r="AV49" s="35"/>
      <c r="AW49" s="35"/>
      <c r="AX49" s="35"/>
      <c r="AY49" s="36"/>
      <c r="AZ49" s="34"/>
      <c r="BA49" s="35"/>
      <c r="BB49" s="35"/>
      <c r="BC49" s="36"/>
      <c r="BD49" s="116"/>
      <c r="BF49" s="148" t="s">
        <v>438</v>
      </c>
      <c r="BG49" s="133"/>
      <c r="BH49" s="133"/>
      <c r="BI49" s="133"/>
      <c r="BJ49" s="133"/>
      <c r="BK49" s="133"/>
      <c r="BL49" s="133"/>
      <c r="BM49" s="133"/>
      <c r="BN49" s="133"/>
      <c r="BO49" s="133"/>
      <c r="BP49" s="133"/>
      <c r="BQ49" s="134"/>
      <c r="BR49" s="135"/>
      <c r="BS49" s="133"/>
      <c r="BT49" s="133"/>
      <c r="BU49" s="134"/>
    </row>
    <row r="50" spans="4:73" x14ac:dyDescent="0.15">
      <c r="D50" s="137" t="s">
        <v>88</v>
      </c>
      <c r="E50" s="138"/>
      <c r="F50" s="138"/>
      <c r="G50" s="138"/>
      <c r="H50" s="138"/>
      <c r="I50" s="138"/>
      <c r="J50" s="35"/>
      <c r="K50" s="35"/>
      <c r="L50" s="35"/>
      <c r="M50" s="35"/>
      <c r="N50" s="35"/>
      <c r="O50" s="36"/>
      <c r="P50" s="34"/>
      <c r="Q50" s="35"/>
      <c r="R50" s="35"/>
      <c r="S50" s="36"/>
      <c r="T50" s="120"/>
      <c r="U50" s="120"/>
      <c r="V50" s="137" t="s">
        <v>143</v>
      </c>
      <c r="W50" s="35"/>
      <c r="X50" s="35"/>
      <c r="Y50" s="35"/>
      <c r="Z50" s="35"/>
      <c r="AA50" s="35"/>
      <c r="AB50" s="35"/>
      <c r="AC50" s="35"/>
      <c r="AD50" s="35"/>
      <c r="AE50" s="35"/>
      <c r="AF50" s="35"/>
      <c r="AG50" s="36"/>
      <c r="AH50" s="34"/>
      <c r="AI50" s="35"/>
      <c r="AJ50" s="35"/>
      <c r="AK50" s="36"/>
      <c r="AL50" s="120"/>
      <c r="AM50" s="120"/>
      <c r="AN50" s="137" t="s">
        <v>439</v>
      </c>
      <c r="AO50" s="35"/>
      <c r="AP50" s="35"/>
      <c r="AQ50" s="35"/>
      <c r="AR50" s="35"/>
      <c r="AS50" s="35"/>
      <c r="AT50" s="35"/>
      <c r="AU50" s="35"/>
      <c r="AV50" s="35"/>
      <c r="AW50" s="35"/>
      <c r="AX50" s="35"/>
      <c r="AY50" s="36"/>
      <c r="AZ50" s="34"/>
      <c r="BA50" s="35"/>
      <c r="BB50" s="35"/>
      <c r="BC50" s="36"/>
      <c r="BD50" s="116"/>
      <c r="BF50" s="137" t="s">
        <v>440</v>
      </c>
      <c r="BG50" s="35"/>
      <c r="BH50" s="35"/>
      <c r="BI50" s="35"/>
      <c r="BJ50" s="35"/>
      <c r="BK50" s="35"/>
      <c r="BL50" s="35"/>
      <c r="BM50" s="35"/>
      <c r="BN50" s="35"/>
      <c r="BO50" s="35"/>
      <c r="BP50" s="35"/>
      <c r="BQ50" s="36"/>
      <c r="BR50" s="34"/>
      <c r="BS50" s="35"/>
      <c r="BT50" s="35"/>
      <c r="BU50" s="36"/>
    </row>
    <row r="51" spans="4:73" x14ac:dyDescent="0.15">
      <c r="D51" s="140" t="s">
        <v>89</v>
      </c>
      <c r="E51" s="141"/>
      <c r="F51" s="141"/>
      <c r="G51" s="141"/>
      <c r="H51" s="141"/>
      <c r="I51" s="141"/>
      <c r="J51" s="39"/>
      <c r="K51" s="39"/>
      <c r="L51" s="39"/>
      <c r="M51" s="39"/>
      <c r="N51" s="39"/>
      <c r="O51" s="40"/>
      <c r="P51" s="38"/>
      <c r="Q51" s="39"/>
      <c r="R51" s="39"/>
      <c r="S51" s="40"/>
      <c r="T51" s="120"/>
      <c r="U51" s="120"/>
      <c r="V51" s="137" t="s">
        <v>144</v>
      </c>
      <c r="W51" s="35"/>
      <c r="X51" s="35"/>
      <c r="Y51" s="35"/>
      <c r="Z51" s="35"/>
      <c r="AA51" s="35"/>
      <c r="AB51" s="35"/>
      <c r="AC51" s="35"/>
      <c r="AD51" s="35"/>
      <c r="AE51" s="35"/>
      <c r="AF51" s="35"/>
      <c r="AG51" s="36"/>
      <c r="AH51" s="34"/>
      <c r="AI51" s="35"/>
      <c r="AJ51" s="35"/>
      <c r="AK51" s="36"/>
      <c r="AL51" s="120"/>
      <c r="AM51" s="120"/>
      <c r="AN51" s="137" t="s">
        <v>441</v>
      </c>
      <c r="AO51" s="35"/>
      <c r="AP51" s="35"/>
      <c r="AQ51" s="35"/>
      <c r="AR51" s="35"/>
      <c r="AS51" s="35"/>
      <c r="AT51" s="35"/>
      <c r="AU51" s="35"/>
      <c r="AV51" s="35"/>
      <c r="AW51" s="35"/>
      <c r="AX51" s="35"/>
      <c r="AY51" s="36"/>
      <c r="AZ51" s="34"/>
      <c r="BA51" s="35"/>
      <c r="BB51" s="35"/>
      <c r="BC51" s="36"/>
      <c r="BD51" s="116"/>
      <c r="BF51" s="137" t="s">
        <v>442</v>
      </c>
      <c r="BG51" s="35"/>
      <c r="BH51" s="35"/>
      <c r="BI51" s="35"/>
      <c r="BJ51" s="35"/>
      <c r="BK51" s="35"/>
      <c r="BL51" s="35"/>
      <c r="BM51" s="35"/>
      <c r="BN51" s="35"/>
      <c r="BO51" s="35"/>
      <c r="BP51" s="35"/>
      <c r="BQ51" s="36"/>
      <c r="BR51" s="34"/>
      <c r="BS51" s="35"/>
      <c r="BT51" s="35"/>
      <c r="BU51" s="36"/>
    </row>
    <row r="52" spans="4:73" x14ac:dyDescent="0.15">
      <c r="D52" s="137" t="s">
        <v>90</v>
      </c>
      <c r="E52" s="138"/>
      <c r="F52" s="138"/>
      <c r="G52" s="138"/>
      <c r="H52" s="138"/>
      <c r="I52" s="138"/>
      <c r="J52" s="35"/>
      <c r="K52" s="35"/>
      <c r="L52" s="35"/>
      <c r="M52" s="35"/>
      <c r="N52" s="35"/>
      <c r="O52" s="36"/>
      <c r="P52" s="34"/>
      <c r="Q52" s="35"/>
      <c r="R52" s="35"/>
      <c r="S52" s="36"/>
      <c r="T52" s="120"/>
      <c r="U52" s="120"/>
      <c r="V52" s="137" t="s">
        <v>145</v>
      </c>
      <c r="W52" s="35"/>
      <c r="X52" s="35"/>
      <c r="Y52" s="35"/>
      <c r="Z52" s="35"/>
      <c r="AA52" s="35"/>
      <c r="AB52" s="35"/>
      <c r="AC52" s="35"/>
      <c r="AD52" s="35"/>
      <c r="AE52" s="35"/>
      <c r="AF52" s="35"/>
      <c r="AG52" s="36"/>
      <c r="AH52" s="34"/>
      <c r="AI52" s="35"/>
      <c r="AJ52" s="35"/>
      <c r="AK52" s="36"/>
      <c r="AL52" s="120"/>
      <c r="AM52" s="120"/>
      <c r="AN52" s="137" t="s">
        <v>443</v>
      </c>
      <c r="AO52" s="35"/>
      <c r="AP52" s="35"/>
      <c r="AQ52" s="35"/>
      <c r="AR52" s="35"/>
      <c r="AS52" s="35"/>
      <c r="AT52" s="35"/>
      <c r="AU52" s="35"/>
      <c r="AV52" s="35"/>
      <c r="AW52" s="35"/>
      <c r="AX52" s="35"/>
      <c r="AY52" s="36"/>
      <c r="AZ52" s="34"/>
      <c r="BA52" s="35"/>
      <c r="BB52" s="35"/>
      <c r="BC52" s="36"/>
      <c r="BD52" s="116"/>
      <c r="BF52" s="137" t="s">
        <v>444</v>
      </c>
      <c r="BG52" s="35"/>
      <c r="BH52" s="35"/>
      <c r="BI52" s="35"/>
      <c r="BJ52" s="35"/>
      <c r="BK52" s="35"/>
      <c r="BL52" s="35"/>
      <c r="BM52" s="35"/>
      <c r="BN52" s="35"/>
      <c r="BO52" s="35"/>
      <c r="BP52" s="35"/>
      <c r="BQ52" s="36"/>
      <c r="BR52" s="34"/>
      <c r="BS52" s="35"/>
      <c r="BT52" s="35"/>
      <c r="BU52" s="36"/>
    </row>
    <row r="53" spans="4:73" x14ac:dyDescent="0.15">
      <c r="D53" s="137" t="s">
        <v>445</v>
      </c>
      <c r="E53" s="138"/>
      <c r="F53" s="138"/>
      <c r="G53" s="138"/>
      <c r="H53" s="138"/>
      <c r="I53" s="138"/>
      <c r="J53" s="35"/>
      <c r="K53" s="35"/>
      <c r="L53" s="35"/>
      <c r="M53" s="35"/>
      <c r="N53" s="35"/>
      <c r="O53" s="36"/>
      <c r="P53" s="34"/>
      <c r="Q53" s="35"/>
      <c r="R53" s="35"/>
      <c r="S53" s="36"/>
      <c r="T53" s="120"/>
      <c r="U53" s="120"/>
      <c r="V53" s="137" t="s">
        <v>146</v>
      </c>
      <c r="W53" s="35"/>
      <c r="X53" s="35"/>
      <c r="Y53" s="35"/>
      <c r="Z53" s="35"/>
      <c r="AA53" s="35"/>
      <c r="AB53" s="35"/>
      <c r="AC53" s="35"/>
      <c r="AD53" s="35"/>
      <c r="AE53" s="35"/>
      <c r="AF53" s="35"/>
      <c r="AG53" s="36"/>
      <c r="AH53" s="34"/>
      <c r="AI53" s="35"/>
      <c r="AJ53" s="35"/>
      <c r="AK53" s="36"/>
      <c r="AL53" s="120"/>
      <c r="AM53" s="120"/>
      <c r="AN53" s="145" t="s">
        <v>446</v>
      </c>
      <c r="AO53" s="130"/>
      <c r="AP53" s="130"/>
      <c r="AQ53" s="130"/>
      <c r="AR53" s="130"/>
      <c r="AS53" s="130"/>
      <c r="AT53" s="130"/>
      <c r="AU53" s="130"/>
      <c r="AV53" s="130"/>
      <c r="AW53" s="130"/>
      <c r="AX53" s="130"/>
      <c r="AY53" s="131"/>
      <c r="AZ53" s="132"/>
      <c r="BA53" s="130"/>
      <c r="BB53" s="130"/>
      <c r="BC53" s="131"/>
      <c r="BD53" s="116"/>
      <c r="BF53" s="137" t="s">
        <v>447</v>
      </c>
      <c r="BG53" s="35"/>
      <c r="BH53" s="35"/>
      <c r="BI53" s="35"/>
      <c r="BJ53" s="35"/>
      <c r="BK53" s="35"/>
      <c r="BL53" s="35"/>
      <c r="BM53" s="35"/>
      <c r="BN53" s="35"/>
      <c r="BO53" s="35"/>
      <c r="BP53" s="35"/>
      <c r="BQ53" s="36"/>
      <c r="BR53" s="34"/>
      <c r="BS53" s="35"/>
      <c r="BT53" s="35"/>
      <c r="BU53" s="36"/>
    </row>
    <row r="54" spans="4:73" x14ac:dyDescent="0.15">
      <c r="D54" s="137" t="s">
        <v>91</v>
      </c>
      <c r="E54" s="138"/>
      <c r="F54" s="138"/>
      <c r="G54" s="138"/>
      <c r="H54" s="138"/>
      <c r="I54" s="138"/>
      <c r="J54" s="35"/>
      <c r="K54" s="35"/>
      <c r="L54" s="35"/>
      <c r="M54" s="35"/>
      <c r="N54" s="35"/>
      <c r="O54" s="36"/>
      <c r="P54" s="34"/>
      <c r="Q54" s="35"/>
      <c r="R54" s="35"/>
      <c r="S54" s="36"/>
      <c r="T54" s="120"/>
      <c r="U54" s="120"/>
      <c r="V54" s="137" t="s">
        <v>147</v>
      </c>
      <c r="W54" s="35"/>
      <c r="X54" s="35"/>
      <c r="Y54" s="35"/>
      <c r="Z54" s="35"/>
      <c r="AA54" s="35"/>
      <c r="AB54" s="35"/>
      <c r="AC54" s="35"/>
      <c r="AD54" s="35"/>
      <c r="AE54" s="35"/>
      <c r="AF54" s="35"/>
      <c r="AG54" s="36"/>
      <c r="AH54" s="34"/>
      <c r="AI54" s="35"/>
      <c r="AJ54" s="35"/>
      <c r="AK54" s="36"/>
      <c r="AL54" s="120"/>
      <c r="AM54" s="120"/>
      <c r="AN54" s="144" t="s">
        <v>448</v>
      </c>
      <c r="AO54" s="35"/>
      <c r="AP54" s="35"/>
      <c r="AQ54" s="35"/>
      <c r="AR54" s="35"/>
      <c r="AS54" s="35"/>
      <c r="AT54" s="35"/>
      <c r="AU54" s="35"/>
      <c r="AV54" s="35"/>
      <c r="AW54" s="35"/>
      <c r="AX54" s="35"/>
      <c r="AY54" s="36"/>
      <c r="AZ54" s="34"/>
      <c r="BA54" s="35"/>
      <c r="BB54" s="35"/>
      <c r="BC54" s="36"/>
      <c r="BD54" s="116"/>
    </row>
    <row r="55" spans="4:73" x14ac:dyDescent="0.15">
      <c r="D55" s="137" t="s">
        <v>92</v>
      </c>
      <c r="E55" s="138"/>
      <c r="F55" s="138"/>
      <c r="G55" s="138"/>
      <c r="H55" s="138"/>
      <c r="I55" s="138"/>
      <c r="J55" s="35"/>
      <c r="K55" s="35"/>
      <c r="L55" s="35"/>
      <c r="M55" s="35"/>
      <c r="N55" s="35"/>
      <c r="O55" s="36"/>
      <c r="P55" s="34"/>
      <c r="Q55" s="35"/>
      <c r="R55" s="35"/>
      <c r="S55" s="36"/>
      <c r="T55" s="120"/>
      <c r="U55" s="120"/>
      <c r="V55" s="137" t="s">
        <v>449</v>
      </c>
      <c r="W55" s="35"/>
      <c r="X55" s="35"/>
      <c r="Y55" s="35"/>
      <c r="Z55" s="35"/>
      <c r="AA55" s="35"/>
      <c r="AB55" s="35"/>
      <c r="AC55" s="35"/>
      <c r="AD55" s="35"/>
      <c r="AE55" s="35"/>
      <c r="AF55" s="35"/>
      <c r="AG55" s="36"/>
      <c r="AH55" s="34"/>
      <c r="AI55" s="35"/>
      <c r="AJ55" s="35"/>
      <c r="AK55" s="36"/>
      <c r="AL55" s="120"/>
      <c r="AM55" s="120"/>
      <c r="AN55" s="137" t="s">
        <v>450</v>
      </c>
      <c r="AO55" s="35"/>
      <c r="AP55" s="35"/>
      <c r="AQ55" s="35"/>
      <c r="AR55" s="35"/>
      <c r="AS55" s="35"/>
      <c r="AT55" s="35"/>
      <c r="AU55" s="35"/>
      <c r="AV55" s="35"/>
      <c r="AW55" s="35"/>
      <c r="AX55" s="35"/>
      <c r="AY55" s="36"/>
      <c r="AZ55" s="34"/>
      <c r="BA55" s="35"/>
      <c r="BB55" s="35"/>
      <c r="BC55" s="36"/>
      <c r="BD55" s="116"/>
    </row>
    <row r="56" spans="4:73" x14ac:dyDescent="0.15">
      <c r="D56" s="137" t="s">
        <v>93</v>
      </c>
      <c r="E56" s="138"/>
      <c r="F56" s="138"/>
      <c r="G56" s="138"/>
      <c r="H56" s="138"/>
      <c r="I56" s="138"/>
      <c r="J56" s="35"/>
      <c r="K56" s="35"/>
      <c r="L56" s="35"/>
      <c r="M56" s="35"/>
      <c r="N56" s="35"/>
      <c r="O56" s="36"/>
      <c r="P56" s="34"/>
      <c r="Q56" s="35"/>
      <c r="R56" s="35"/>
      <c r="S56" s="36"/>
      <c r="T56" s="120"/>
      <c r="U56" s="120"/>
      <c r="V56" s="137" t="s">
        <v>148</v>
      </c>
      <c r="W56" s="35"/>
      <c r="X56" s="35"/>
      <c r="Y56" s="35"/>
      <c r="Z56" s="35"/>
      <c r="AA56" s="35"/>
      <c r="AB56" s="35"/>
      <c r="AC56" s="35"/>
      <c r="AD56" s="35"/>
      <c r="AE56" s="35"/>
      <c r="AF56" s="35"/>
      <c r="AG56" s="36"/>
      <c r="AH56" s="34"/>
      <c r="AI56" s="35"/>
      <c r="AJ56" s="35"/>
      <c r="AK56" s="36"/>
      <c r="AL56" s="120"/>
      <c r="AM56" s="120"/>
      <c r="AN56" s="137" t="s">
        <v>451</v>
      </c>
      <c r="AO56" s="35"/>
      <c r="AP56" s="35"/>
      <c r="AQ56" s="35"/>
      <c r="AR56" s="35"/>
      <c r="AS56" s="35"/>
      <c r="AT56" s="35"/>
      <c r="AU56" s="35"/>
      <c r="AV56" s="35"/>
      <c r="AW56" s="35"/>
      <c r="AX56" s="35"/>
      <c r="AY56" s="36"/>
      <c r="AZ56" s="34"/>
      <c r="BA56" s="35"/>
      <c r="BB56" s="35"/>
      <c r="BC56" s="36"/>
      <c r="BD56" s="116"/>
    </row>
    <row r="57" spans="4:73" x14ac:dyDescent="0.15">
      <c r="D57" s="137" t="s">
        <v>94</v>
      </c>
      <c r="E57" s="138"/>
      <c r="F57" s="138"/>
      <c r="G57" s="138"/>
      <c r="H57" s="138"/>
      <c r="I57" s="138"/>
      <c r="J57" s="35"/>
      <c r="K57" s="35"/>
      <c r="L57" s="35"/>
      <c r="M57" s="35"/>
      <c r="N57" s="35"/>
      <c r="O57" s="36"/>
      <c r="P57" s="34"/>
      <c r="Q57" s="35"/>
      <c r="R57" s="35"/>
      <c r="S57" s="36"/>
      <c r="T57" s="120"/>
      <c r="U57" s="120"/>
      <c r="V57" s="137" t="s">
        <v>149</v>
      </c>
      <c r="W57" s="35"/>
      <c r="X57" s="35"/>
      <c r="Y57" s="35"/>
      <c r="Z57" s="35"/>
      <c r="AA57" s="35"/>
      <c r="AB57" s="35"/>
      <c r="AC57" s="35"/>
      <c r="AD57" s="35"/>
      <c r="AE57" s="35"/>
      <c r="AF57" s="35"/>
      <c r="AG57" s="36"/>
      <c r="AH57" s="34"/>
      <c r="AI57" s="35"/>
      <c r="AJ57" s="35"/>
      <c r="AK57" s="36"/>
      <c r="AL57" s="120"/>
      <c r="AM57" s="120"/>
      <c r="AN57" s="137" t="s">
        <v>452</v>
      </c>
      <c r="AO57" s="35"/>
      <c r="AP57" s="35"/>
      <c r="AQ57" s="35"/>
      <c r="AR57" s="35"/>
      <c r="AS57" s="35"/>
      <c r="AT57" s="35"/>
      <c r="AU57" s="35"/>
      <c r="AV57" s="35"/>
      <c r="AW57" s="35"/>
      <c r="AX57" s="35"/>
      <c r="AY57" s="36"/>
      <c r="AZ57" s="34"/>
      <c r="BA57" s="35"/>
      <c r="BB57" s="35"/>
      <c r="BC57" s="36"/>
      <c r="BD57" s="116"/>
    </row>
    <row r="58" spans="4:73" x14ac:dyDescent="0.15">
      <c r="D58" s="137" t="s">
        <v>95</v>
      </c>
      <c r="E58" s="138"/>
      <c r="F58" s="138"/>
      <c r="G58" s="138"/>
      <c r="H58" s="138"/>
      <c r="I58" s="138"/>
      <c r="J58" s="35"/>
      <c r="K58" s="35"/>
      <c r="L58" s="35"/>
      <c r="M58" s="35"/>
      <c r="N58" s="35"/>
      <c r="O58" s="36"/>
      <c r="P58" s="34"/>
      <c r="Q58" s="35"/>
      <c r="R58" s="35"/>
      <c r="S58" s="36"/>
      <c r="T58" s="120"/>
      <c r="U58" s="120"/>
      <c r="V58" s="137" t="s">
        <v>150</v>
      </c>
      <c r="W58" s="35"/>
      <c r="X58" s="35"/>
      <c r="Y58" s="35"/>
      <c r="Z58" s="35"/>
      <c r="AA58" s="35"/>
      <c r="AB58" s="35"/>
      <c r="AC58" s="35"/>
      <c r="AD58" s="35"/>
      <c r="AE58" s="35"/>
      <c r="AF58" s="35"/>
      <c r="AG58" s="36"/>
      <c r="AH58" s="34"/>
      <c r="AI58" s="35"/>
      <c r="AJ58" s="35"/>
      <c r="AK58" s="36"/>
      <c r="AL58" s="120"/>
      <c r="AM58" s="120"/>
      <c r="AN58" s="137" t="s">
        <v>453</v>
      </c>
      <c r="AO58" s="35"/>
      <c r="AP58" s="35"/>
      <c r="AQ58" s="35"/>
      <c r="AR58" s="35"/>
      <c r="AS58" s="35"/>
      <c r="AT58" s="35"/>
      <c r="AU58" s="35"/>
      <c r="AV58" s="35"/>
      <c r="AW58" s="35"/>
      <c r="AX58" s="35"/>
      <c r="AY58" s="36"/>
      <c r="AZ58" s="34"/>
      <c r="BA58" s="35"/>
      <c r="BB58" s="35"/>
      <c r="BC58" s="36"/>
      <c r="BD58" s="116"/>
    </row>
    <row r="59" spans="4:73" x14ac:dyDescent="0.15">
      <c r="D59" s="137" t="s">
        <v>96</v>
      </c>
      <c r="E59" s="138"/>
      <c r="F59" s="138"/>
      <c r="G59" s="138"/>
      <c r="H59" s="138"/>
      <c r="I59" s="138"/>
      <c r="J59" s="35"/>
      <c r="K59" s="35"/>
      <c r="L59" s="35"/>
      <c r="M59" s="35"/>
      <c r="N59" s="35"/>
      <c r="O59" s="36"/>
      <c r="P59" s="34"/>
      <c r="Q59" s="35"/>
      <c r="R59" s="35"/>
      <c r="S59" s="36"/>
      <c r="T59" s="120"/>
      <c r="U59" s="120"/>
      <c r="V59" s="137" t="s">
        <v>151</v>
      </c>
      <c r="W59" s="35"/>
      <c r="X59" s="35"/>
      <c r="Y59" s="35"/>
      <c r="Z59" s="35"/>
      <c r="AA59" s="35"/>
      <c r="AB59" s="35"/>
      <c r="AC59" s="35"/>
      <c r="AD59" s="35"/>
      <c r="AE59" s="35"/>
      <c r="AF59" s="35"/>
      <c r="AG59" s="36"/>
      <c r="AH59" s="34"/>
      <c r="AI59" s="35"/>
      <c r="AJ59" s="35"/>
      <c r="AK59" s="36"/>
      <c r="AL59" s="120"/>
      <c r="AM59" s="120"/>
      <c r="AN59" s="137" t="s">
        <v>454</v>
      </c>
      <c r="AO59" s="35"/>
      <c r="AP59" s="35"/>
      <c r="AQ59" s="35"/>
      <c r="AR59" s="35"/>
      <c r="AS59" s="35"/>
      <c r="AT59" s="35"/>
      <c r="AU59" s="35"/>
      <c r="AV59" s="35"/>
      <c r="AW59" s="35"/>
      <c r="AX59" s="35"/>
      <c r="AY59" s="36"/>
      <c r="AZ59" s="34"/>
      <c r="BA59" s="35"/>
      <c r="BB59" s="35"/>
      <c r="BC59" s="36"/>
      <c r="BD59" s="116"/>
    </row>
    <row r="60" spans="4:73" x14ac:dyDescent="0.15">
      <c r="D60" s="137" t="s">
        <v>97</v>
      </c>
      <c r="E60" s="138"/>
      <c r="F60" s="138"/>
      <c r="G60" s="138"/>
      <c r="H60" s="138"/>
      <c r="I60" s="138"/>
      <c r="J60" s="35"/>
      <c r="K60" s="35"/>
      <c r="L60" s="35"/>
      <c r="M60" s="35"/>
      <c r="N60" s="35"/>
      <c r="O60" s="36"/>
      <c r="P60" s="34"/>
      <c r="Q60" s="35"/>
      <c r="R60" s="35"/>
      <c r="S60" s="36"/>
      <c r="T60" s="120"/>
      <c r="U60" s="120"/>
      <c r="V60" s="137" t="s">
        <v>152</v>
      </c>
      <c r="W60" s="35"/>
      <c r="X60" s="35"/>
      <c r="Y60" s="35"/>
      <c r="Z60" s="35"/>
      <c r="AA60" s="35"/>
      <c r="AB60" s="35"/>
      <c r="AC60" s="35"/>
      <c r="AD60" s="35"/>
      <c r="AE60" s="35"/>
      <c r="AF60" s="35"/>
      <c r="AG60" s="36"/>
      <c r="AH60" s="34"/>
      <c r="AI60" s="35"/>
      <c r="AJ60" s="35"/>
      <c r="AK60" s="36"/>
      <c r="AL60" s="120"/>
      <c r="AM60" s="120"/>
      <c r="AN60" s="137" t="s">
        <v>455</v>
      </c>
      <c r="AO60" s="35"/>
      <c r="AP60" s="35"/>
      <c r="AQ60" s="35"/>
      <c r="AR60" s="35"/>
      <c r="AS60" s="35"/>
      <c r="AT60" s="35"/>
      <c r="AU60" s="35"/>
      <c r="AV60" s="35"/>
      <c r="AW60" s="35"/>
      <c r="AX60" s="35"/>
      <c r="AY60" s="36"/>
      <c r="AZ60" s="34"/>
      <c r="BA60" s="35"/>
      <c r="BB60" s="35"/>
      <c r="BC60" s="36"/>
      <c r="BD60" s="116"/>
    </row>
    <row r="61" spans="4:73" x14ac:dyDescent="0.15">
      <c r="D61" s="137" t="s">
        <v>98</v>
      </c>
      <c r="E61" s="138"/>
      <c r="F61" s="138"/>
      <c r="G61" s="138"/>
      <c r="H61" s="138"/>
      <c r="I61" s="138"/>
      <c r="J61" s="35"/>
      <c r="K61" s="35"/>
      <c r="L61" s="35"/>
      <c r="M61" s="35"/>
      <c r="N61" s="35"/>
      <c r="O61" s="36"/>
      <c r="P61" s="34"/>
      <c r="Q61" s="35"/>
      <c r="R61" s="35"/>
      <c r="S61" s="36"/>
      <c r="T61" s="120"/>
      <c r="U61" s="120"/>
      <c r="V61" s="137" t="s">
        <v>153</v>
      </c>
      <c r="W61" s="35"/>
      <c r="X61" s="35"/>
      <c r="Y61" s="35"/>
      <c r="Z61" s="35"/>
      <c r="AA61" s="35"/>
      <c r="AB61" s="35"/>
      <c r="AC61" s="35"/>
      <c r="AD61" s="35"/>
      <c r="AE61" s="35"/>
      <c r="AF61" s="35"/>
      <c r="AG61" s="36"/>
      <c r="AH61" s="34"/>
      <c r="AI61" s="35"/>
      <c r="AJ61" s="35"/>
      <c r="AK61" s="36"/>
      <c r="AL61" s="120"/>
      <c r="AM61" s="120"/>
      <c r="AN61" s="145" t="s">
        <v>456</v>
      </c>
      <c r="AO61" s="130"/>
      <c r="AP61" s="130"/>
      <c r="AQ61" s="130"/>
      <c r="AR61" s="130"/>
      <c r="AS61" s="130"/>
      <c r="AT61" s="130"/>
      <c r="AU61" s="130"/>
      <c r="AV61" s="130"/>
      <c r="AW61" s="130"/>
      <c r="AX61" s="130"/>
      <c r="AY61" s="131"/>
      <c r="AZ61" s="132"/>
      <c r="BA61" s="130"/>
      <c r="BB61" s="130"/>
      <c r="BC61" s="131"/>
      <c r="BD61" s="116"/>
    </row>
    <row r="62" spans="4:73" x14ac:dyDescent="0.15">
      <c r="D62" s="140" t="s">
        <v>475</v>
      </c>
      <c r="E62" s="141"/>
      <c r="F62" s="141"/>
      <c r="G62" s="141"/>
      <c r="H62" s="141"/>
      <c r="I62" s="141"/>
      <c r="J62" s="39"/>
      <c r="K62" s="39"/>
      <c r="L62" s="39"/>
      <c r="M62" s="39"/>
      <c r="N62" s="39"/>
      <c r="O62" s="40"/>
      <c r="P62" s="38"/>
      <c r="Q62" s="39"/>
      <c r="R62" s="39"/>
      <c r="S62" s="40"/>
      <c r="T62" s="120"/>
      <c r="U62" s="120"/>
      <c r="V62" s="137" t="s">
        <v>154</v>
      </c>
      <c r="W62" s="35"/>
      <c r="X62" s="35"/>
      <c r="Y62" s="35"/>
      <c r="Z62" s="35"/>
      <c r="AA62" s="35"/>
      <c r="AB62" s="35"/>
      <c r="AC62" s="35"/>
      <c r="AD62" s="35"/>
      <c r="AE62" s="35"/>
      <c r="AF62" s="35"/>
      <c r="AG62" s="36"/>
      <c r="AH62" s="34"/>
      <c r="AI62" s="35"/>
      <c r="AJ62" s="35"/>
      <c r="AK62" s="36"/>
      <c r="AL62" s="120"/>
      <c r="AM62" s="120"/>
      <c r="AN62" s="137" t="s">
        <v>458</v>
      </c>
      <c r="AO62" s="35"/>
      <c r="AP62" s="35"/>
      <c r="AQ62" s="35"/>
      <c r="AR62" s="35"/>
      <c r="AS62" s="35"/>
      <c r="AT62" s="35"/>
      <c r="AU62" s="35"/>
      <c r="AV62" s="35"/>
      <c r="AW62" s="35"/>
      <c r="AX62" s="35"/>
      <c r="AY62" s="36"/>
      <c r="AZ62" s="34"/>
      <c r="BA62" s="35"/>
      <c r="BB62" s="35"/>
      <c r="BC62" s="36"/>
      <c r="BD62" s="116"/>
    </row>
    <row r="63" spans="4:73" x14ac:dyDescent="0.15">
      <c r="D63" s="137" t="s">
        <v>459</v>
      </c>
      <c r="E63" s="138"/>
      <c r="F63" s="138"/>
      <c r="G63" s="138"/>
      <c r="H63" s="138"/>
      <c r="I63" s="138"/>
      <c r="J63" s="35"/>
      <c r="K63" s="35"/>
      <c r="L63" s="35"/>
      <c r="M63" s="35"/>
      <c r="N63" s="35"/>
      <c r="O63" s="36"/>
      <c r="P63" s="34"/>
      <c r="Q63" s="35"/>
      <c r="R63" s="35"/>
      <c r="S63" s="36"/>
      <c r="T63" s="120"/>
      <c r="U63" s="120"/>
      <c r="V63" s="137" t="s">
        <v>155</v>
      </c>
      <c r="W63" s="35"/>
      <c r="X63" s="35"/>
      <c r="Y63" s="35"/>
      <c r="Z63" s="35"/>
      <c r="AA63" s="35"/>
      <c r="AB63" s="35"/>
      <c r="AC63" s="35"/>
      <c r="AD63" s="35"/>
      <c r="AE63" s="35"/>
      <c r="AF63" s="35"/>
      <c r="AG63" s="36"/>
      <c r="AH63" s="34"/>
      <c r="AI63" s="35"/>
      <c r="AJ63" s="35"/>
      <c r="AK63" s="36"/>
      <c r="AL63" s="120"/>
      <c r="AM63" s="120"/>
      <c r="AN63" s="137" t="s">
        <v>460</v>
      </c>
      <c r="AO63" s="35"/>
      <c r="AP63" s="35"/>
      <c r="AQ63" s="35"/>
      <c r="AR63" s="35"/>
      <c r="AS63" s="35"/>
      <c r="AT63" s="35"/>
      <c r="AU63" s="35"/>
      <c r="AV63" s="35"/>
      <c r="AW63" s="35"/>
      <c r="AX63" s="35"/>
      <c r="AY63" s="36"/>
      <c r="AZ63" s="34"/>
      <c r="BA63" s="35"/>
      <c r="BB63" s="35"/>
      <c r="BC63" s="36"/>
      <c r="BD63" s="116"/>
    </row>
    <row r="64" spans="4:73" x14ac:dyDescent="0.15">
      <c r="D64" s="137" t="s">
        <v>99</v>
      </c>
      <c r="E64" s="138"/>
      <c r="F64" s="138"/>
      <c r="G64" s="138"/>
      <c r="H64" s="138"/>
      <c r="I64" s="138"/>
      <c r="J64" s="35"/>
      <c r="K64" s="35"/>
      <c r="L64" s="35"/>
      <c r="M64" s="35"/>
      <c r="N64" s="35"/>
      <c r="O64" s="36"/>
      <c r="P64" s="34"/>
      <c r="Q64" s="35"/>
      <c r="R64" s="35"/>
      <c r="S64" s="36"/>
      <c r="T64" s="120"/>
      <c r="U64" s="120"/>
      <c r="V64" s="137" t="s">
        <v>156</v>
      </c>
      <c r="W64" s="35"/>
      <c r="X64" s="35"/>
      <c r="Y64" s="35"/>
      <c r="Z64" s="35"/>
      <c r="AA64" s="35"/>
      <c r="AB64" s="35"/>
      <c r="AC64" s="35"/>
      <c r="AD64" s="35"/>
      <c r="AE64" s="35"/>
      <c r="AF64" s="35"/>
      <c r="AG64" s="36"/>
      <c r="AH64" s="34"/>
      <c r="AI64" s="35"/>
      <c r="AJ64" s="35"/>
      <c r="AK64" s="36"/>
      <c r="AL64" s="120"/>
      <c r="AM64" s="120"/>
      <c r="AN64" s="137" t="s">
        <v>461</v>
      </c>
      <c r="AO64" s="35"/>
      <c r="AP64" s="35"/>
      <c r="AQ64" s="35"/>
      <c r="AR64" s="35"/>
      <c r="AS64" s="35"/>
      <c r="AT64" s="35"/>
      <c r="AU64" s="35"/>
      <c r="AV64" s="35"/>
      <c r="AW64" s="35"/>
      <c r="AX64" s="35"/>
      <c r="AY64" s="36"/>
      <c r="AZ64" s="34"/>
      <c r="BA64" s="35"/>
      <c r="BB64" s="35"/>
      <c r="BC64" s="36"/>
      <c r="BD64" s="116"/>
    </row>
    <row r="65" spans="4:56" x14ac:dyDescent="0.15">
      <c r="D65" s="137" t="s">
        <v>100</v>
      </c>
      <c r="E65" s="138"/>
      <c r="F65" s="138"/>
      <c r="G65" s="138"/>
      <c r="H65" s="138"/>
      <c r="I65" s="138"/>
      <c r="J65" s="35"/>
      <c r="K65" s="35"/>
      <c r="L65" s="35"/>
      <c r="M65" s="35"/>
      <c r="N65" s="35"/>
      <c r="O65" s="36"/>
      <c r="P65" s="34"/>
      <c r="Q65" s="35"/>
      <c r="R65" s="35"/>
      <c r="S65" s="36"/>
      <c r="T65" s="120"/>
      <c r="U65" s="120"/>
      <c r="V65" s="140" t="s">
        <v>157</v>
      </c>
      <c r="W65" s="39"/>
      <c r="X65" s="39"/>
      <c r="Y65" s="39"/>
      <c r="Z65" s="39"/>
      <c r="AA65" s="39"/>
      <c r="AB65" s="39"/>
      <c r="AC65" s="39"/>
      <c r="AD65" s="39"/>
      <c r="AE65" s="39"/>
      <c r="AF65" s="39"/>
      <c r="AG65" s="40"/>
      <c r="AH65" s="38"/>
      <c r="AI65" s="39"/>
      <c r="AJ65" s="39"/>
      <c r="AK65" s="40"/>
      <c r="AL65" s="120"/>
      <c r="AM65" s="120"/>
      <c r="AN65" s="137" t="s">
        <v>462</v>
      </c>
      <c r="AO65" s="35"/>
      <c r="AP65" s="35"/>
      <c r="AQ65" s="35"/>
      <c r="AR65" s="35"/>
      <c r="AS65" s="35"/>
      <c r="AT65" s="35"/>
      <c r="AU65" s="35"/>
      <c r="AV65" s="35"/>
      <c r="AW65" s="35"/>
      <c r="AX65" s="35"/>
      <c r="AY65" s="36"/>
      <c r="AZ65" s="34"/>
      <c r="BA65" s="35"/>
      <c r="BB65" s="35"/>
      <c r="BC65" s="36"/>
      <c r="BD65" s="116"/>
    </row>
    <row r="66" spans="4:56" x14ac:dyDescent="0.15">
      <c r="D66" s="137" t="s">
        <v>101</v>
      </c>
      <c r="E66" s="138"/>
      <c r="F66" s="138"/>
      <c r="G66" s="138"/>
      <c r="H66" s="138"/>
      <c r="I66" s="138"/>
      <c r="J66" s="35"/>
      <c r="K66" s="35"/>
      <c r="L66" s="35"/>
      <c r="M66" s="35"/>
      <c r="N66" s="35"/>
      <c r="O66" s="36"/>
      <c r="P66" s="34"/>
      <c r="Q66" s="35"/>
      <c r="R66" s="35"/>
      <c r="S66" s="36"/>
      <c r="T66" s="120"/>
      <c r="U66" s="120"/>
      <c r="V66" s="144" t="s">
        <v>158</v>
      </c>
      <c r="W66" s="35"/>
      <c r="X66" s="35"/>
      <c r="Y66" s="35"/>
      <c r="Z66" s="35"/>
      <c r="AA66" s="35"/>
      <c r="AB66" s="35"/>
      <c r="AC66" s="35"/>
      <c r="AD66" s="35"/>
      <c r="AE66" s="35"/>
      <c r="AF66" s="35"/>
      <c r="AG66" s="36"/>
      <c r="AH66" s="34"/>
      <c r="AI66" s="35"/>
      <c r="AJ66" s="35"/>
      <c r="AK66" s="36"/>
      <c r="AL66" s="120"/>
      <c r="AM66" s="120"/>
      <c r="AN66" s="137" t="s">
        <v>463</v>
      </c>
      <c r="AO66" s="35"/>
      <c r="AP66" s="35"/>
      <c r="AQ66" s="35"/>
      <c r="AR66" s="35"/>
      <c r="AS66" s="35"/>
      <c r="AT66" s="35"/>
      <c r="AU66" s="35"/>
      <c r="AV66" s="35"/>
      <c r="AW66" s="35"/>
      <c r="AX66" s="35"/>
      <c r="AY66" s="36"/>
      <c r="AZ66" s="34"/>
      <c r="BA66" s="35"/>
      <c r="BB66" s="35"/>
      <c r="BC66" s="36"/>
      <c r="BD66" s="116"/>
    </row>
    <row r="67" spans="4:56" x14ac:dyDescent="0.15">
      <c r="D67" s="137" t="s">
        <v>464</v>
      </c>
      <c r="E67" s="138"/>
      <c r="F67" s="138"/>
      <c r="G67" s="138"/>
      <c r="H67" s="138"/>
      <c r="I67" s="138"/>
      <c r="J67" s="35"/>
      <c r="K67" s="35"/>
      <c r="L67" s="35"/>
      <c r="M67" s="35"/>
      <c r="N67" s="35"/>
      <c r="O67" s="36"/>
      <c r="P67" s="34"/>
      <c r="Q67" s="35"/>
      <c r="R67" s="35"/>
      <c r="S67" s="36"/>
      <c r="T67" s="120"/>
      <c r="U67" s="120"/>
      <c r="V67" s="137" t="s">
        <v>159</v>
      </c>
      <c r="W67" s="35"/>
      <c r="X67" s="35"/>
      <c r="Y67" s="35"/>
      <c r="Z67" s="35"/>
      <c r="AA67" s="35"/>
      <c r="AB67" s="35"/>
      <c r="AC67" s="35"/>
      <c r="AD67" s="35"/>
      <c r="AE67" s="35"/>
      <c r="AF67" s="35"/>
      <c r="AG67" s="36"/>
      <c r="AH67" s="34"/>
      <c r="AI67" s="35"/>
      <c r="AJ67" s="35"/>
      <c r="AK67" s="36"/>
      <c r="AL67" s="120"/>
      <c r="AM67" s="120"/>
      <c r="AN67" s="137" t="s">
        <v>465</v>
      </c>
      <c r="AO67" s="35"/>
      <c r="AP67" s="35"/>
      <c r="AQ67" s="35"/>
      <c r="AR67" s="35"/>
      <c r="AS67" s="35"/>
      <c r="AT67" s="35"/>
      <c r="AU67" s="35"/>
      <c r="AV67" s="35"/>
      <c r="AW67" s="35"/>
      <c r="AX67" s="35"/>
      <c r="AY67" s="36"/>
      <c r="AZ67" s="34"/>
      <c r="BA67" s="35"/>
      <c r="BB67" s="35"/>
      <c r="BC67" s="36"/>
      <c r="BD67" s="116"/>
    </row>
    <row r="68" spans="4:56" x14ac:dyDescent="0.15">
      <c r="D68" s="137" t="s">
        <v>466</v>
      </c>
      <c r="E68" s="138"/>
      <c r="F68" s="138"/>
      <c r="G68" s="138"/>
      <c r="H68" s="138"/>
      <c r="I68" s="138"/>
      <c r="J68" s="35"/>
      <c r="K68" s="35"/>
      <c r="L68" s="35"/>
      <c r="M68" s="35"/>
      <c r="N68" s="35"/>
      <c r="O68" s="36"/>
      <c r="P68" s="34"/>
      <c r="Q68" s="35"/>
      <c r="R68" s="35"/>
      <c r="S68" s="36"/>
      <c r="T68" s="120"/>
      <c r="U68" s="120"/>
      <c r="V68" s="137" t="s">
        <v>160</v>
      </c>
      <c r="W68" s="35"/>
      <c r="X68" s="35"/>
      <c r="Y68" s="35"/>
      <c r="Z68" s="35"/>
      <c r="AA68" s="35"/>
      <c r="AB68" s="35"/>
      <c r="AC68" s="35"/>
      <c r="AD68" s="35"/>
      <c r="AE68" s="35"/>
      <c r="AF68" s="35"/>
      <c r="AG68" s="36"/>
      <c r="AH68" s="34"/>
      <c r="AI68" s="35"/>
      <c r="AJ68" s="35"/>
      <c r="AK68" s="36"/>
      <c r="AL68" s="120"/>
      <c r="AM68" s="120"/>
      <c r="AN68" s="137" t="s">
        <v>467</v>
      </c>
      <c r="AO68" s="35"/>
      <c r="AP68" s="35"/>
      <c r="AQ68" s="35"/>
      <c r="AR68" s="35"/>
      <c r="AS68" s="35"/>
      <c r="AT68" s="35"/>
      <c r="AU68" s="35"/>
      <c r="AV68" s="35"/>
      <c r="AW68" s="35"/>
      <c r="AX68" s="35"/>
      <c r="AY68" s="36"/>
      <c r="AZ68" s="34"/>
      <c r="BA68" s="35"/>
      <c r="BB68" s="35"/>
      <c r="BC68" s="36"/>
      <c r="BD68" s="116"/>
    </row>
    <row r="69" spans="4:56" x14ac:dyDescent="0.15">
      <c r="D69" s="140" t="s">
        <v>468</v>
      </c>
      <c r="E69" s="141"/>
      <c r="F69" s="141"/>
      <c r="G69" s="141"/>
      <c r="H69" s="141"/>
      <c r="I69" s="141"/>
      <c r="J69" s="39"/>
      <c r="K69" s="39"/>
      <c r="L69" s="39"/>
      <c r="M69" s="39"/>
      <c r="N69" s="39"/>
      <c r="O69" s="40"/>
      <c r="P69" s="38"/>
      <c r="Q69" s="39"/>
      <c r="R69" s="39"/>
      <c r="S69" s="40"/>
      <c r="T69" s="120"/>
      <c r="U69" s="120"/>
      <c r="V69" s="137" t="s">
        <v>161</v>
      </c>
      <c r="W69" s="35"/>
      <c r="X69" s="35"/>
      <c r="Y69" s="35"/>
      <c r="Z69" s="35"/>
      <c r="AA69" s="35"/>
      <c r="AB69" s="35"/>
      <c r="AC69" s="35"/>
      <c r="AD69" s="35"/>
      <c r="AE69" s="35"/>
      <c r="AF69" s="35"/>
      <c r="AG69" s="36"/>
      <c r="AH69" s="34"/>
      <c r="AI69" s="35"/>
      <c r="AJ69" s="35"/>
      <c r="AK69" s="36"/>
      <c r="AL69" s="116"/>
      <c r="AM69" s="116"/>
      <c r="AN69" s="137" t="s">
        <v>469</v>
      </c>
      <c r="AO69" s="35"/>
      <c r="AP69" s="35"/>
      <c r="AQ69" s="35"/>
      <c r="AR69" s="35"/>
      <c r="AS69" s="35"/>
      <c r="AT69" s="35"/>
      <c r="AU69" s="35"/>
      <c r="AV69" s="35"/>
      <c r="AW69" s="35"/>
      <c r="AX69" s="35"/>
      <c r="AY69" s="36"/>
      <c r="AZ69" s="34"/>
      <c r="BA69" s="35"/>
      <c r="BB69" s="35"/>
      <c r="BC69" s="36"/>
      <c r="BD69" s="116"/>
    </row>
    <row r="70" spans="4:56" x14ac:dyDescent="0.15">
      <c r="D70" s="34" t="s">
        <v>470</v>
      </c>
      <c r="E70" s="35"/>
      <c r="F70" s="35"/>
      <c r="G70" s="35"/>
      <c r="H70" s="35"/>
      <c r="I70" s="35"/>
      <c r="J70" s="35"/>
      <c r="K70" s="35"/>
      <c r="L70" s="35"/>
      <c r="M70" s="35"/>
      <c r="N70" s="35"/>
      <c r="O70" s="36"/>
      <c r="P70" s="34"/>
      <c r="Q70" s="35"/>
      <c r="R70" s="35"/>
      <c r="S70" s="36"/>
      <c r="T70" s="120"/>
      <c r="U70" s="120"/>
      <c r="V70" s="137" t="s">
        <v>162</v>
      </c>
      <c r="W70" s="35"/>
      <c r="X70" s="35"/>
      <c r="Y70" s="35"/>
      <c r="Z70" s="35"/>
      <c r="AA70" s="35"/>
      <c r="AB70" s="35"/>
      <c r="AC70" s="35"/>
      <c r="AD70" s="35"/>
      <c r="AE70" s="35"/>
      <c r="AF70" s="35"/>
      <c r="AG70" s="36"/>
      <c r="AH70" s="34"/>
      <c r="AI70" s="35"/>
      <c r="AJ70" s="35"/>
      <c r="AK70" s="36"/>
      <c r="AL70" s="116"/>
      <c r="AM70" s="116"/>
      <c r="AN70" s="137" t="s">
        <v>471</v>
      </c>
      <c r="AO70" s="35"/>
      <c r="AP70" s="35"/>
      <c r="AQ70" s="35"/>
      <c r="AR70" s="35"/>
      <c r="AS70" s="35"/>
      <c r="AT70" s="35"/>
      <c r="AU70" s="35"/>
      <c r="AV70" s="35"/>
      <c r="AW70" s="35"/>
      <c r="AX70" s="35"/>
      <c r="AY70" s="36"/>
      <c r="AZ70" s="34"/>
      <c r="BA70" s="35"/>
      <c r="BB70" s="35"/>
      <c r="BC70" s="36"/>
      <c r="BD70" s="116"/>
    </row>
    <row r="71" spans="4:56" x14ac:dyDescent="0.15">
      <c r="D71" s="34" t="s">
        <v>102</v>
      </c>
      <c r="E71" s="35"/>
      <c r="F71" s="35"/>
      <c r="G71" s="35"/>
      <c r="H71" s="35"/>
      <c r="I71" s="35"/>
      <c r="J71" s="35"/>
      <c r="K71" s="35"/>
      <c r="L71" s="35"/>
      <c r="M71" s="35"/>
      <c r="N71" s="35"/>
      <c r="O71" s="36"/>
      <c r="P71" s="34"/>
      <c r="Q71" s="35"/>
      <c r="R71" s="35"/>
      <c r="S71" s="36"/>
      <c r="T71" s="120"/>
      <c r="U71" s="120"/>
      <c r="V71" s="137" t="s">
        <v>163</v>
      </c>
      <c r="W71" s="35"/>
      <c r="X71" s="35"/>
      <c r="Y71" s="35"/>
      <c r="Z71" s="35"/>
      <c r="AA71" s="35"/>
      <c r="AB71" s="35"/>
      <c r="AC71" s="35"/>
      <c r="AD71" s="35"/>
      <c r="AE71" s="35"/>
      <c r="AF71" s="35"/>
      <c r="AG71" s="36"/>
      <c r="AH71" s="34"/>
      <c r="AI71" s="35"/>
      <c r="AJ71" s="35"/>
      <c r="AK71" s="36"/>
      <c r="AL71" s="116"/>
      <c r="AM71" s="116"/>
      <c r="AN71" s="137" t="s">
        <v>472</v>
      </c>
      <c r="AO71" s="35"/>
      <c r="AP71" s="35"/>
      <c r="AQ71" s="35"/>
      <c r="AR71" s="35"/>
      <c r="AS71" s="35"/>
      <c r="AT71" s="35"/>
      <c r="AU71" s="35"/>
      <c r="AV71" s="35"/>
      <c r="AW71" s="35"/>
      <c r="AX71" s="35"/>
      <c r="AY71" s="36"/>
      <c r="AZ71" s="34"/>
      <c r="BA71" s="35"/>
      <c r="BB71" s="35"/>
      <c r="BC71" s="36"/>
      <c r="BD71" s="116"/>
    </row>
    <row r="72" spans="4:56" x14ac:dyDescent="0.15">
      <c r="D72" s="34" t="s">
        <v>103</v>
      </c>
      <c r="E72" s="35"/>
      <c r="F72" s="35"/>
      <c r="G72" s="35"/>
      <c r="H72" s="35"/>
      <c r="I72" s="35"/>
      <c r="J72" s="35"/>
      <c r="K72" s="35"/>
      <c r="L72" s="35"/>
      <c r="M72" s="35"/>
      <c r="N72" s="35"/>
      <c r="O72" s="36"/>
      <c r="P72" s="34"/>
      <c r="Q72" s="35"/>
      <c r="R72" s="35"/>
      <c r="S72" s="36"/>
      <c r="T72" s="120"/>
      <c r="U72" s="120"/>
      <c r="V72" s="137" t="s">
        <v>164</v>
      </c>
      <c r="W72" s="35"/>
      <c r="X72" s="35"/>
      <c r="Y72" s="35"/>
      <c r="Z72" s="35"/>
      <c r="AA72" s="35"/>
      <c r="AB72" s="35"/>
      <c r="AC72" s="35"/>
      <c r="AD72" s="35"/>
      <c r="AE72" s="35"/>
      <c r="AF72" s="35"/>
      <c r="AG72" s="36"/>
      <c r="AH72" s="34"/>
      <c r="AI72" s="35"/>
      <c r="AJ72" s="35"/>
      <c r="AK72" s="36"/>
      <c r="AL72" s="116"/>
      <c r="AM72" s="116"/>
      <c r="AN72" s="137" t="s">
        <v>473</v>
      </c>
      <c r="AO72" s="35"/>
      <c r="AP72" s="35"/>
      <c r="AQ72" s="35"/>
      <c r="AR72" s="35"/>
      <c r="AS72" s="35"/>
      <c r="AT72" s="35"/>
      <c r="AU72" s="35"/>
      <c r="AV72" s="35"/>
      <c r="AW72" s="35"/>
      <c r="AX72" s="35"/>
      <c r="AY72" s="36"/>
      <c r="AZ72" s="34"/>
      <c r="BA72" s="35"/>
      <c r="BB72" s="35"/>
      <c r="BC72" s="36"/>
      <c r="BD72" s="116"/>
    </row>
    <row r="73" spans="4:56" x14ac:dyDescent="0.15">
      <c r="D73" s="34" t="s">
        <v>104</v>
      </c>
      <c r="E73" s="35"/>
      <c r="F73" s="35"/>
      <c r="G73" s="35"/>
      <c r="H73" s="35"/>
      <c r="I73" s="35"/>
      <c r="J73" s="35"/>
      <c r="K73" s="35"/>
      <c r="L73" s="35"/>
      <c r="M73" s="35"/>
      <c r="N73" s="35"/>
      <c r="O73" s="36"/>
      <c r="P73" s="34"/>
      <c r="Q73" s="35"/>
      <c r="R73" s="35"/>
      <c r="S73" s="36"/>
      <c r="T73" s="120"/>
      <c r="U73" s="120"/>
      <c r="V73" s="154"/>
      <c r="W73" s="120"/>
      <c r="X73" s="116"/>
      <c r="Y73" s="116"/>
      <c r="Z73" s="116"/>
      <c r="AA73" s="116"/>
      <c r="AB73" s="116"/>
      <c r="AC73" s="116"/>
      <c r="AD73" s="116"/>
      <c r="AE73" s="116"/>
      <c r="AF73" s="116"/>
      <c r="AG73" s="116"/>
      <c r="AH73" s="116"/>
      <c r="AI73" s="116"/>
      <c r="AJ73" s="116"/>
      <c r="AK73" s="116"/>
      <c r="AL73" s="116"/>
      <c r="AM73" s="116"/>
      <c r="AN73" s="137" t="s">
        <v>474</v>
      </c>
      <c r="AO73" s="35"/>
      <c r="AP73" s="35"/>
      <c r="AQ73" s="35"/>
      <c r="AR73" s="35"/>
      <c r="AS73" s="35"/>
      <c r="AT73" s="35"/>
      <c r="AU73" s="35"/>
      <c r="AV73" s="35"/>
      <c r="AW73" s="35"/>
      <c r="AX73" s="35"/>
      <c r="AY73" s="36"/>
      <c r="AZ73" s="34"/>
      <c r="BA73" s="35"/>
      <c r="BB73" s="35"/>
      <c r="BC73" s="36"/>
      <c r="BD73" s="116"/>
    </row>
    <row r="74" spans="4:56" x14ac:dyDescent="0.15">
      <c r="D74" s="34" t="s">
        <v>105</v>
      </c>
      <c r="E74" s="35"/>
      <c r="F74" s="35"/>
      <c r="G74" s="35"/>
      <c r="H74" s="35"/>
      <c r="I74" s="35"/>
      <c r="J74" s="35"/>
      <c r="K74" s="35"/>
      <c r="L74" s="35"/>
      <c r="M74" s="35"/>
      <c r="N74" s="35"/>
      <c r="O74" s="36"/>
      <c r="P74" s="34"/>
      <c r="Q74" s="35"/>
      <c r="R74" s="35"/>
      <c r="S74" s="36"/>
      <c r="T74" s="120"/>
      <c r="U74" s="120"/>
      <c r="V74" s="154"/>
      <c r="W74" s="120"/>
      <c r="X74" s="116"/>
      <c r="Y74" s="116"/>
      <c r="Z74" s="116"/>
      <c r="AA74" s="116"/>
      <c r="AB74" s="116"/>
      <c r="AC74" s="116"/>
      <c r="AD74" s="116"/>
      <c r="AE74" s="116"/>
      <c r="AF74" s="116"/>
      <c r="AG74" s="116"/>
      <c r="AH74" s="116"/>
      <c r="AI74" s="116"/>
      <c r="AJ74" s="116"/>
      <c r="AK74" s="116"/>
      <c r="AL74" s="116"/>
      <c r="AM74" s="116"/>
      <c r="AO74" s="116"/>
      <c r="AP74" s="116"/>
      <c r="AQ74" s="116"/>
      <c r="AR74" s="116"/>
      <c r="AS74" s="116"/>
      <c r="AT74" s="116"/>
      <c r="AU74" s="116"/>
      <c r="AV74" s="116"/>
      <c r="AW74" s="116"/>
      <c r="AX74" s="116"/>
      <c r="AY74" s="116"/>
      <c r="AZ74" s="116"/>
      <c r="BA74" s="116"/>
      <c r="BB74" s="116"/>
      <c r="BC74" s="116"/>
      <c r="BD74" s="116"/>
    </row>
    <row r="75" spans="4:56" x14ac:dyDescent="0.15">
      <c r="D75" s="34" t="s">
        <v>106</v>
      </c>
      <c r="E75" s="35"/>
      <c r="F75" s="35"/>
      <c r="G75" s="35"/>
      <c r="H75" s="35"/>
      <c r="I75" s="35"/>
      <c r="J75" s="35"/>
      <c r="K75" s="35"/>
      <c r="L75" s="35"/>
      <c r="M75" s="35"/>
      <c r="N75" s="35"/>
      <c r="O75" s="36"/>
      <c r="P75" s="34"/>
      <c r="Q75" s="35"/>
      <c r="R75" s="35"/>
      <c r="S75" s="36"/>
      <c r="T75" s="116"/>
      <c r="U75" s="116"/>
      <c r="W75" s="116"/>
      <c r="X75" s="116"/>
      <c r="Y75" s="116"/>
      <c r="Z75" s="116"/>
      <c r="AA75" s="116"/>
      <c r="AB75" s="116"/>
      <c r="AC75" s="116"/>
      <c r="AD75" s="116"/>
      <c r="AE75" s="116"/>
      <c r="AF75" s="116"/>
      <c r="AG75" s="116"/>
      <c r="AH75" s="116"/>
      <c r="AI75" s="116"/>
      <c r="AJ75" s="116"/>
      <c r="AK75" s="116"/>
      <c r="AL75" s="116"/>
      <c r="AM75" s="116"/>
      <c r="AO75" s="116"/>
      <c r="AP75" s="116"/>
      <c r="AQ75" s="116"/>
      <c r="AR75" s="116"/>
      <c r="AS75" s="116"/>
      <c r="AT75" s="116"/>
      <c r="AU75" s="116"/>
      <c r="AV75" s="116"/>
      <c r="AW75" s="116"/>
      <c r="AX75" s="116"/>
      <c r="AY75" s="116"/>
      <c r="AZ75" s="116"/>
      <c r="BA75" s="116"/>
      <c r="BB75" s="116"/>
      <c r="BC75" s="116"/>
      <c r="BD75" s="116"/>
    </row>
    <row r="76" spans="4:56" x14ac:dyDescent="0.15">
      <c r="D76" s="34" t="s">
        <v>107</v>
      </c>
      <c r="E76" s="35"/>
      <c r="F76" s="35"/>
      <c r="G76" s="35"/>
      <c r="H76" s="35"/>
      <c r="I76" s="35"/>
      <c r="J76" s="35"/>
      <c r="K76" s="35"/>
      <c r="L76" s="35"/>
      <c r="M76" s="35"/>
      <c r="N76" s="35"/>
      <c r="O76" s="36"/>
      <c r="P76" s="34"/>
      <c r="Q76" s="35"/>
      <c r="R76" s="35"/>
      <c r="S76" s="36"/>
    </row>
  </sheetData>
  <mergeCells count="13">
    <mergeCell ref="B2:BU5"/>
    <mergeCell ref="AH13:AK13"/>
    <mergeCell ref="AN13:AY13"/>
    <mergeCell ref="AZ13:BC13"/>
    <mergeCell ref="B9:G9"/>
    <mergeCell ref="H9:V9"/>
    <mergeCell ref="D13:O13"/>
    <mergeCell ref="P13:S13"/>
    <mergeCell ref="B6:BU7"/>
    <mergeCell ref="BN8:BU8"/>
    <mergeCell ref="BF13:BQ13"/>
    <mergeCell ref="BR13:BU13"/>
    <mergeCell ref="V13:AG13"/>
  </mergeCells>
  <phoneticPr fontId="2"/>
  <pageMargins left="0.25" right="0.25" top="0.75" bottom="0.75" header="0.3" footer="0.3"/>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32"/>
  <sheetViews>
    <sheetView view="pageBreakPreview" zoomScale="85" zoomScaleNormal="85" zoomScaleSheetLayoutView="85" workbookViewId="0">
      <selection activeCell="B2" sqref="B2:BA5"/>
    </sheetView>
  </sheetViews>
  <sheetFormatPr defaultColWidth="2.5" defaultRowHeight="13.5" x14ac:dyDescent="0.15"/>
  <cols>
    <col min="1" max="16384" width="2.5" style="69"/>
  </cols>
  <sheetData>
    <row r="1" spans="2:54" s="1" customFormat="1" ht="12.75" customHeight="1" x14ac:dyDescent="0.15"/>
    <row r="2" spans="2:54" s="1" customFormat="1" ht="12.75" customHeight="1" x14ac:dyDescent="0.15">
      <c r="B2" s="324" t="s">
        <v>520</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row>
    <row r="3" spans="2:54" s="1" customFormat="1" ht="12.75" customHeight="1" x14ac:dyDescent="0.1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row>
    <row r="4" spans="2:54" s="1" customFormat="1" ht="12.75" customHeight="1" x14ac:dyDescent="0.15">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row>
    <row r="5" spans="2:54" s="1" customFormat="1" ht="12.75" customHeight="1" x14ac:dyDescent="0.15">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row>
    <row r="6" spans="2:54" s="78" customFormat="1" ht="12.75" customHeight="1" thickBot="1" x14ac:dyDescent="0.2">
      <c r="B6" s="73"/>
      <c r="C6" s="74"/>
      <c r="D6" s="75"/>
      <c r="E6" s="75"/>
      <c r="F6" s="75"/>
      <c r="G6" s="75"/>
      <c r="H6" s="75"/>
      <c r="I6" s="75"/>
      <c r="J6" s="75"/>
      <c r="K6" s="75"/>
      <c r="L6" s="75"/>
      <c r="M6" s="74"/>
      <c r="N6" s="75"/>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163"/>
      <c r="AP6" s="163"/>
      <c r="AQ6" s="163"/>
      <c r="AR6" s="163"/>
      <c r="AS6" s="163"/>
      <c r="AT6" s="708" t="str">
        <f>変更依頼書①!AU7</f>
        <v>Ver.4.4 （2022.9.29～）</v>
      </c>
      <c r="AU6" s="709"/>
      <c r="AV6" s="709"/>
      <c r="AW6" s="709"/>
      <c r="AX6" s="709"/>
      <c r="AY6" s="709"/>
      <c r="AZ6" s="709"/>
      <c r="BA6" s="709"/>
    </row>
    <row r="7" spans="2:54" ht="64.5" customHeight="1" x14ac:dyDescent="0.15">
      <c r="B7" s="716" t="s">
        <v>282</v>
      </c>
      <c r="C7" s="717"/>
      <c r="D7" s="717"/>
      <c r="E7" s="717"/>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7"/>
      <c r="AZ7" s="717"/>
      <c r="BA7" s="718"/>
    </row>
    <row r="8" spans="2:54" ht="45" customHeight="1" thickBot="1" x14ac:dyDescent="0.2">
      <c r="B8" s="719"/>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0"/>
      <c r="AZ8" s="720"/>
      <c r="BA8" s="721"/>
    </row>
    <row r="9" spans="2:54" ht="14.25" customHeight="1" x14ac:dyDescent="0.15">
      <c r="B9" s="70"/>
      <c r="C9" s="70"/>
      <c r="D9" s="70"/>
      <c r="E9" s="70"/>
      <c r="F9" s="70"/>
      <c r="G9" s="70"/>
      <c r="H9" s="70"/>
      <c r="I9" s="70"/>
      <c r="J9" s="70"/>
      <c r="K9" s="70"/>
      <c r="L9" s="70"/>
      <c r="M9" s="70"/>
      <c r="N9" s="70"/>
      <c r="O9" s="71"/>
      <c r="P9" s="71"/>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row>
    <row r="10" spans="2:54" ht="7.5" customHeight="1" thickBot="1" x14ac:dyDescent="0.2">
      <c r="B10" s="73"/>
      <c r="C10" s="74"/>
      <c r="D10" s="75"/>
      <c r="E10" s="75"/>
      <c r="F10" s="75"/>
      <c r="G10" s="75"/>
      <c r="H10" s="75"/>
      <c r="I10" s="75"/>
      <c r="J10" s="75"/>
      <c r="K10" s="75"/>
      <c r="L10" s="75"/>
      <c r="M10" s="74"/>
      <c r="N10" s="75"/>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row>
    <row r="11" spans="2:54" ht="18" thickBot="1" x14ac:dyDescent="0.2">
      <c r="B11" s="483" t="s">
        <v>268</v>
      </c>
      <c r="C11" s="484"/>
      <c r="D11" s="484"/>
      <c r="E11" s="484"/>
      <c r="F11" s="484"/>
      <c r="G11" s="485"/>
      <c r="H11" s="486"/>
      <c r="I11" s="487"/>
      <c r="J11" s="487"/>
      <c r="K11" s="487"/>
      <c r="L11" s="487"/>
      <c r="M11" s="487"/>
      <c r="N11" s="487"/>
      <c r="O11" s="487"/>
      <c r="P11" s="487"/>
      <c r="Q11" s="487"/>
      <c r="R11" s="487"/>
      <c r="S11" s="487"/>
      <c r="T11" s="487"/>
      <c r="U11" s="487"/>
      <c r="V11" s="488"/>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row>
    <row r="12" spans="2:54" ht="8.25" customHeight="1" x14ac:dyDescent="0.15">
      <c r="B12" s="73"/>
      <c r="C12" s="74"/>
      <c r="D12" s="75"/>
      <c r="E12" s="75"/>
      <c r="F12" s="75"/>
      <c r="G12" s="75"/>
      <c r="H12" s="75"/>
      <c r="I12" s="75"/>
      <c r="J12" s="75"/>
      <c r="K12" s="75"/>
      <c r="L12" s="75"/>
      <c r="M12" s="74"/>
      <c r="N12" s="75"/>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row>
    <row r="13" spans="2:54" ht="14.25" thickBot="1" x14ac:dyDescent="0.2"/>
    <row r="14" spans="2:54" s="77" customFormat="1" ht="18" customHeight="1" thickBot="1" x14ac:dyDescent="0.2">
      <c r="B14" s="722" t="s">
        <v>262</v>
      </c>
      <c r="C14" s="723"/>
      <c r="D14" s="723"/>
      <c r="E14" s="723"/>
      <c r="F14" s="723"/>
      <c r="G14" s="723"/>
      <c r="H14" s="723"/>
      <c r="I14" s="723"/>
      <c r="J14" s="723"/>
      <c r="K14" s="723"/>
      <c r="L14" s="723"/>
      <c r="M14" s="723"/>
      <c r="N14" s="723"/>
      <c r="O14" s="723"/>
      <c r="P14" s="723"/>
      <c r="Q14" s="723"/>
      <c r="R14" s="723"/>
      <c r="S14" s="723"/>
      <c r="T14" s="723"/>
      <c r="U14" s="723"/>
      <c r="V14" s="724"/>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row>
    <row r="15" spans="2:54" s="78" customFormat="1" ht="18" thickBot="1" x14ac:dyDescent="0.2">
      <c r="B15" s="73"/>
      <c r="C15" s="74"/>
      <c r="D15" s="75"/>
      <c r="E15" s="75"/>
      <c r="F15" s="75"/>
      <c r="G15" s="75"/>
      <c r="H15" s="75"/>
      <c r="I15" s="75"/>
      <c r="J15" s="75"/>
      <c r="K15" s="75"/>
      <c r="L15" s="75"/>
      <c r="M15" s="74"/>
      <c r="N15" s="75"/>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row>
    <row r="16" spans="2:54" s="78" customFormat="1" ht="32.25" customHeight="1" thickBot="1" x14ac:dyDescent="0.2">
      <c r="B16" s="496" t="s">
        <v>2</v>
      </c>
      <c r="C16" s="497"/>
      <c r="D16" s="497"/>
      <c r="E16" s="497"/>
      <c r="F16" s="497"/>
      <c r="G16" s="497"/>
      <c r="H16" s="497"/>
      <c r="I16" s="497"/>
      <c r="J16" s="497"/>
      <c r="K16" s="497"/>
      <c r="L16" s="497"/>
      <c r="M16" s="497"/>
      <c r="N16" s="498"/>
      <c r="O16" s="710" t="s">
        <v>3</v>
      </c>
      <c r="P16" s="711"/>
      <c r="Q16" s="711"/>
      <c r="R16" s="711"/>
      <c r="S16" s="711"/>
      <c r="T16" s="711"/>
      <c r="U16" s="711"/>
      <c r="V16" s="711"/>
      <c r="W16" s="711"/>
      <c r="X16" s="711"/>
      <c r="Y16" s="712"/>
      <c r="Z16" s="713"/>
      <c r="AA16" s="714"/>
      <c r="AB16" s="714"/>
      <c r="AC16" s="714"/>
      <c r="AD16" s="714"/>
      <c r="AE16" s="715"/>
      <c r="AF16" s="496" t="s">
        <v>4</v>
      </c>
      <c r="AG16" s="497"/>
      <c r="AH16" s="497"/>
      <c r="AI16" s="497"/>
      <c r="AJ16" s="497"/>
      <c r="AK16" s="497"/>
      <c r="AL16" s="497"/>
      <c r="AM16" s="497"/>
      <c r="AN16" s="497"/>
      <c r="AO16" s="497"/>
      <c r="AP16" s="497"/>
      <c r="AQ16" s="497"/>
      <c r="AR16" s="497"/>
      <c r="AS16" s="497"/>
      <c r="AT16" s="497"/>
      <c r="AU16" s="497"/>
      <c r="AV16" s="497"/>
      <c r="AW16" s="497"/>
      <c r="AX16" s="497"/>
      <c r="AY16" s="497"/>
      <c r="AZ16" s="497"/>
      <c r="BA16" s="498"/>
      <c r="BB16" s="77"/>
    </row>
    <row r="17" spans="2:53" s="78" customFormat="1" ht="14.25" x14ac:dyDescent="0.15">
      <c r="B17" s="725" t="s">
        <v>251</v>
      </c>
      <c r="C17" s="726"/>
      <c r="D17" s="726"/>
      <c r="E17" s="726"/>
      <c r="F17" s="726"/>
      <c r="G17" s="726"/>
      <c r="H17" s="726"/>
      <c r="I17" s="726"/>
      <c r="J17" s="726"/>
      <c r="K17" s="726"/>
      <c r="L17" s="726"/>
      <c r="M17" s="726"/>
      <c r="N17" s="727"/>
      <c r="O17" s="725" t="s">
        <v>234</v>
      </c>
      <c r="P17" s="726"/>
      <c r="Q17" s="726"/>
      <c r="R17" s="726"/>
      <c r="S17" s="726"/>
      <c r="T17" s="726"/>
      <c r="U17" s="726"/>
      <c r="V17" s="726"/>
      <c r="W17" s="726"/>
      <c r="X17" s="726"/>
      <c r="Y17" s="727"/>
      <c r="Z17" s="79"/>
      <c r="AA17" s="79"/>
      <c r="AB17" s="79"/>
      <c r="AC17" s="79"/>
      <c r="AD17" s="79"/>
      <c r="AE17" s="79"/>
      <c r="AF17" s="80"/>
      <c r="AG17" s="81"/>
      <c r="AH17" s="81"/>
      <c r="AI17" s="81"/>
      <c r="AJ17" s="81"/>
      <c r="AK17" s="81"/>
      <c r="AL17" s="81"/>
      <c r="AM17" s="81"/>
      <c r="AN17" s="81"/>
      <c r="AO17" s="81"/>
      <c r="AP17" s="155"/>
      <c r="AQ17" s="155"/>
      <c r="AR17" s="155"/>
      <c r="AS17" s="155"/>
      <c r="AT17" s="155"/>
      <c r="AU17" s="155"/>
      <c r="AV17" s="155"/>
      <c r="AW17" s="155"/>
      <c r="AX17" s="155"/>
      <c r="AY17" s="155"/>
      <c r="AZ17" s="155"/>
      <c r="BA17" s="156"/>
    </row>
    <row r="18" spans="2:53" s="78" customFormat="1" ht="14.25" customHeight="1" x14ac:dyDescent="0.15">
      <c r="B18" s="728"/>
      <c r="C18" s="729"/>
      <c r="D18" s="729"/>
      <c r="E18" s="729"/>
      <c r="F18" s="729"/>
      <c r="G18" s="729"/>
      <c r="H18" s="729"/>
      <c r="I18" s="729"/>
      <c r="J18" s="729"/>
      <c r="K18" s="729"/>
      <c r="L18" s="729"/>
      <c r="M18" s="729"/>
      <c r="N18" s="730"/>
      <c r="O18" s="728"/>
      <c r="P18" s="729"/>
      <c r="Q18" s="729"/>
      <c r="R18" s="729"/>
      <c r="S18" s="729"/>
      <c r="T18" s="729"/>
      <c r="U18" s="729"/>
      <c r="V18" s="729"/>
      <c r="W18" s="729"/>
      <c r="X18" s="729"/>
      <c r="Y18" s="730"/>
      <c r="Z18" s="79"/>
      <c r="AA18" s="79"/>
      <c r="AB18" s="79"/>
      <c r="AC18" s="79"/>
      <c r="AD18" s="79"/>
      <c r="AE18" s="79"/>
      <c r="AF18" s="82"/>
      <c r="AG18" s="76" t="s">
        <v>269</v>
      </c>
      <c r="AH18" s="83" t="s">
        <v>235</v>
      </c>
      <c r="AI18" s="83"/>
      <c r="AJ18" s="83"/>
      <c r="AK18" s="83"/>
      <c r="AL18" s="84"/>
      <c r="AM18" s="83" t="s">
        <v>229</v>
      </c>
      <c r="AO18" s="84"/>
      <c r="AP18" s="157"/>
      <c r="AQ18" s="157"/>
      <c r="AR18" s="157" t="s">
        <v>276</v>
      </c>
      <c r="AS18" s="734"/>
      <c r="AT18" s="734"/>
      <c r="AU18" s="157" t="s">
        <v>270</v>
      </c>
      <c r="AV18" s="160" t="s">
        <v>277</v>
      </c>
      <c r="AW18" s="158"/>
      <c r="AX18" s="158" t="s">
        <v>296</v>
      </c>
      <c r="AY18" s="158" t="s">
        <v>300</v>
      </c>
      <c r="AZ18" s="157"/>
      <c r="BA18" s="161"/>
    </row>
    <row r="19" spans="2:53" s="78" customFormat="1" ht="14.25" customHeight="1" x14ac:dyDescent="0.15">
      <c r="B19" s="728"/>
      <c r="C19" s="729"/>
      <c r="D19" s="729"/>
      <c r="E19" s="729"/>
      <c r="F19" s="729"/>
      <c r="G19" s="729"/>
      <c r="H19" s="729"/>
      <c r="I19" s="729"/>
      <c r="J19" s="729"/>
      <c r="K19" s="729"/>
      <c r="L19" s="729"/>
      <c r="M19" s="729"/>
      <c r="N19" s="730"/>
      <c r="O19" s="728"/>
      <c r="P19" s="729"/>
      <c r="Q19" s="729"/>
      <c r="R19" s="729"/>
      <c r="S19" s="729"/>
      <c r="T19" s="729"/>
      <c r="U19" s="729"/>
      <c r="V19" s="729"/>
      <c r="W19" s="729"/>
      <c r="X19" s="729"/>
      <c r="Y19" s="730"/>
      <c r="Z19" s="79"/>
      <c r="AA19" s="79"/>
      <c r="AB19" s="79"/>
      <c r="AC19" s="79"/>
      <c r="AD19" s="79"/>
      <c r="AE19" s="79"/>
      <c r="AF19" s="82"/>
      <c r="AG19" s="76" t="s">
        <v>1</v>
      </c>
      <c r="AH19" s="83" t="s">
        <v>599</v>
      </c>
      <c r="AI19" s="83"/>
      <c r="AJ19" s="83"/>
      <c r="AK19" s="83"/>
      <c r="AL19" s="227"/>
      <c r="AM19" s="83"/>
      <c r="AO19" s="227"/>
      <c r="AP19" s="157"/>
      <c r="AQ19" s="157"/>
      <c r="AR19" s="157"/>
      <c r="AS19" s="158"/>
      <c r="AT19" s="159"/>
      <c r="AU19" s="157"/>
      <c r="AV19" s="160"/>
      <c r="AW19" s="158"/>
      <c r="AX19" s="158"/>
      <c r="AY19" s="158"/>
      <c r="AZ19" s="157"/>
      <c r="BA19" s="161"/>
    </row>
    <row r="20" spans="2:53" s="78" customFormat="1" ht="15" thickBot="1" x14ac:dyDescent="0.2">
      <c r="B20" s="728"/>
      <c r="C20" s="729"/>
      <c r="D20" s="729"/>
      <c r="E20" s="729"/>
      <c r="F20" s="729"/>
      <c r="G20" s="729"/>
      <c r="H20" s="729"/>
      <c r="I20" s="729"/>
      <c r="J20" s="729"/>
      <c r="K20" s="729"/>
      <c r="L20" s="729"/>
      <c r="M20" s="729"/>
      <c r="N20" s="730"/>
      <c r="O20" s="728"/>
      <c r="P20" s="729"/>
      <c r="Q20" s="729"/>
      <c r="R20" s="729"/>
      <c r="S20" s="729"/>
      <c r="T20" s="729"/>
      <c r="U20" s="729"/>
      <c r="V20" s="729"/>
      <c r="W20" s="729"/>
      <c r="X20" s="729"/>
      <c r="Y20" s="730"/>
      <c r="Z20" s="79"/>
      <c r="AA20" s="79"/>
      <c r="AB20" s="79"/>
      <c r="AC20" s="79"/>
      <c r="AD20" s="79"/>
      <c r="AE20" s="79"/>
      <c r="AF20" s="82"/>
      <c r="AG20" s="87"/>
      <c r="AH20" s="83"/>
      <c r="AI20" s="88"/>
      <c r="AJ20" s="83"/>
      <c r="AK20" s="83"/>
      <c r="AL20" s="83"/>
      <c r="AM20" s="83"/>
      <c r="AN20" s="83"/>
      <c r="AO20" s="83"/>
      <c r="AP20" s="162"/>
      <c r="AQ20" s="162"/>
      <c r="AR20" s="162"/>
      <c r="AS20" s="162"/>
      <c r="AT20" s="162"/>
      <c r="AU20" s="157"/>
      <c r="AV20" s="157"/>
      <c r="AW20" s="157"/>
      <c r="AX20" s="157"/>
      <c r="AY20" s="157"/>
      <c r="AZ20" s="157"/>
      <c r="BA20" s="161"/>
    </row>
    <row r="21" spans="2:53" s="78" customFormat="1" ht="14.25" x14ac:dyDescent="0.15">
      <c r="B21" s="725" t="s">
        <v>600</v>
      </c>
      <c r="C21" s="726"/>
      <c r="D21" s="726"/>
      <c r="E21" s="726"/>
      <c r="F21" s="726"/>
      <c r="G21" s="726"/>
      <c r="H21" s="726"/>
      <c r="I21" s="726"/>
      <c r="J21" s="726"/>
      <c r="K21" s="726"/>
      <c r="L21" s="726"/>
      <c r="M21" s="726"/>
      <c r="N21" s="727"/>
      <c r="O21" s="725" t="s">
        <v>254</v>
      </c>
      <c r="P21" s="726"/>
      <c r="Q21" s="726"/>
      <c r="R21" s="726"/>
      <c r="S21" s="726"/>
      <c r="T21" s="726"/>
      <c r="U21" s="726"/>
      <c r="V21" s="726"/>
      <c r="W21" s="726"/>
      <c r="X21" s="726"/>
      <c r="Y21" s="727"/>
      <c r="Z21" s="79"/>
      <c r="AA21" s="79"/>
      <c r="AB21" s="79"/>
      <c r="AC21" s="79"/>
      <c r="AD21" s="79"/>
      <c r="AE21" s="79"/>
      <c r="AF21" s="80"/>
      <c r="AG21" s="81"/>
      <c r="AH21" s="81"/>
      <c r="AI21" s="81"/>
      <c r="AJ21" s="81"/>
      <c r="AK21" s="81"/>
      <c r="AL21" s="81"/>
      <c r="AM21" s="81"/>
      <c r="AN21" s="81"/>
      <c r="AO21" s="81"/>
      <c r="AP21" s="155"/>
      <c r="AQ21" s="155"/>
      <c r="AR21" s="155"/>
      <c r="AS21" s="155"/>
      <c r="AT21" s="155"/>
      <c r="AU21" s="155"/>
      <c r="AV21" s="155"/>
      <c r="AW21" s="155"/>
      <c r="AX21" s="155"/>
      <c r="AY21" s="155"/>
      <c r="AZ21" s="155"/>
      <c r="BA21" s="156"/>
    </row>
    <row r="22" spans="2:53" s="78" customFormat="1" ht="14.25" x14ac:dyDescent="0.15">
      <c r="B22" s="728"/>
      <c r="C22" s="729"/>
      <c r="D22" s="729"/>
      <c r="E22" s="729"/>
      <c r="F22" s="729"/>
      <c r="G22" s="729"/>
      <c r="H22" s="729"/>
      <c r="I22" s="729"/>
      <c r="J22" s="729"/>
      <c r="K22" s="729"/>
      <c r="L22" s="729"/>
      <c r="M22" s="729"/>
      <c r="N22" s="730"/>
      <c r="O22" s="728"/>
      <c r="P22" s="729"/>
      <c r="Q22" s="729"/>
      <c r="R22" s="729"/>
      <c r="S22" s="729"/>
      <c r="T22" s="729"/>
      <c r="U22" s="729"/>
      <c r="V22" s="729"/>
      <c r="W22" s="729"/>
      <c r="X22" s="729"/>
      <c r="Y22" s="730"/>
      <c r="Z22" s="79"/>
      <c r="AA22" s="79"/>
      <c r="AB22" s="79"/>
      <c r="AC22" s="79"/>
      <c r="AD22" s="79"/>
      <c r="AE22" s="79"/>
      <c r="AF22" s="82"/>
      <c r="AG22" s="76" t="s">
        <v>269</v>
      </c>
      <c r="AH22" s="83" t="s">
        <v>585</v>
      </c>
      <c r="AI22" s="83"/>
      <c r="AJ22" s="83"/>
      <c r="AK22" s="83"/>
      <c r="AL22" s="83"/>
      <c r="AM22" s="84"/>
      <c r="AN22" s="83"/>
      <c r="AO22" s="84"/>
      <c r="AP22" s="162"/>
      <c r="AQ22" s="162"/>
      <c r="AR22" s="157"/>
      <c r="AS22" s="158"/>
      <c r="AT22" s="162"/>
      <c r="AU22" s="162"/>
      <c r="AV22" s="162"/>
      <c r="AW22" s="157"/>
      <c r="AX22" s="160"/>
      <c r="AY22" s="157"/>
      <c r="AZ22" s="157"/>
      <c r="BA22" s="161"/>
    </row>
    <row r="23" spans="2:53" s="78" customFormat="1" ht="14.25" x14ac:dyDescent="0.15">
      <c r="B23" s="728"/>
      <c r="C23" s="729"/>
      <c r="D23" s="729"/>
      <c r="E23" s="729"/>
      <c r="F23" s="729"/>
      <c r="G23" s="729"/>
      <c r="H23" s="729"/>
      <c r="I23" s="729"/>
      <c r="J23" s="729"/>
      <c r="K23" s="729"/>
      <c r="L23" s="729"/>
      <c r="M23" s="729"/>
      <c r="N23" s="730"/>
      <c r="O23" s="728"/>
      <c r="P23" s="729"/>
      <c r="Q23" s="729"/>
      <c r="R23" s="729"/>
      <c r="S23" s="729"/>
      <c r="T23" s="729"/>
      <c r="U23" s="729"/>
      <c r="V23" s="729"/>
      <c r="W23" s="729"/>
      <c r="X23" s="729"/>
      <c r="Y23" s="730"/>
      <c r="Z23" s="79"/>
      <c r="AA23" s="79"/>
      <c r="AB23" s="79"/>
      <c r="AC23" s="79"/>
      <c r="AD23" s="79"/>
      <c r="AE23" s="79"/>
      <c r="AF23" s="82"/>
      <c r="AG23" s="76" t="s">
        <v>1</v>
      </c>
      <c r="AH23" s="83" t="s">
        <v>586</v>
      </c>
      <c r="AI23" s="83"/>
      <c r="AJ23" s="83"/>
      <c r="AK23" s="83"/>
      <c r="AL23" s="83"/>
      <c r="AM23" s="227"/>
      <c r="AN23" s="83"/>
      <c r="AO23" s="227"/>
      <c r="AP23" s="162"/>
      <c r="AQ23" s="84"/>
      <c r="AR23" s="84"/>
      <c r="AS23" s="84"/>
      <c r="AT23" s="84"/>
      <c r="AU23" s="83"/>
      <c r="AV23" s="83"/>
      <c r="AW23" s="83"/>
      <c r="AX23" s="83"/>
      <c r="AY23" s="83"/>
      <c r="AZ23" s="83"/>
      <c r="BA23" s="86"/>
    </row>
    <row r="24" spans="2:53" s="78" customFormat="1" ht="14.25" customHeight="1" x14ac:dyDescent="0.15">
      <c r="B24" s="728"/>
      <c r="C24" s="729"/>
      <c r="D24" s="729"/>
      <c r="E24" s="729"/>
      <c r="F24" s="729"/>
      <c r="G24" s="729"/>
      <c r="H24" s="729"/>
      <c r="I24" s="729"/>
      <c r="J24" s="729"/>
      <c r="K24" s="729"/>
      <c r="L24" s="729"/>
      <c r="M24" s="729"/>
      <c r="N24" s="730"/>
      <c r="O24" s="728"/>
      <c r="P24" s="729"/>
      <c r="Q24" s="729"/>
      <c r="R24" s="729"/>
      <c r="S24" s="729"/>
      <c r="T24" s="729"/>
      <c r="U24" s="729"/>
      <c r="V24" s="729"/>
      <c r="W24" s="729"/>
      <c r="X24" s="729"/>
      <c r="Y24" s="730"/>
      <c r="Z24" s="79"/>
      <c r="AA24" s="79"/>
      <c r="AB24" s="79"/>
      <c r="AC24" s="79"/>
      <c r="AD24" s="79"/>
      <c r="AE24" s="79"/>
      <c r="AF24" s="82"/>
      <c r="AG24" s="76" t="s">
        <v>1</v>
      </c>
      <c r="AH24" s="83" t="s">
        <v>235</v>
      </c>
      <c r="AI24" s="83"/>
      <c r="AJ24" s="83"/>
      <c r="AK24" s="83"/>
      <c r="AL24" s="83"/>
      <c r="AM24" s="227"/>
      <c r="AN24" s="83"/>
      <c r="AO24" s="83" t="s">
        <v>229</v>
      </c>
      <c r="AP24" s="227"/>
      <c r="AQ24" s="83"/>
      <c r="AR24" s="83"/>
      <c r="AS24" s="83"/>
      <c r="AT24" s="83" t="s">
        <v>8</v>
      </c>
      <c r="AU24" s="472"/>
      <c r="AV24" s="472"/>
      <c r="AW24" s="472"/>
      <c r="AX24" s="83" t="s">
        <v>15</v>
      </c>
      <c r="AY24" s="230" t="s">
        <v>278</v>
      </c>
      <c r="AZ24" s="83"/>
      <c r="BA24" s="86"/>
    </row>
    <row r="25" spans="2:53" s="78" customFormat="1" ht="14.25" customHeight="1" x14ac:dyDescent="0.15">
      <c r="B25" s="728"/>
      <c r="C25" s="729"/>
      <c r="D25" s="729"/>
      <c r="E25" s="729"/>
      <c r="F25" s="729"/>
      <c r="G25" s="729"/>
      <c r="H25" s="729"/>
      <c r="I25" s="729"/>
      <c r="J25" s="729"/>
      <c r="K25" s="729"/>
      <c r="L25" s="729"/>
      <c r="M25" s="729"/>
      <c r="N25" s="730"/>
      <c r="O25" s="728"/>
      <c r="P25" s="729"/>
      <c r="Q25" s="729"/>
      <c r="R25" s="729"/>
      <c r="S25" s="729"/>
      <c r="T25" s="729"/>
      <c r="U25" s="729"/>
      <c r="V25" s="729"/>
      <c r="W25" s="729"/>
      <c r="X25" s="729"/>
      <c r="Y25" s="730"/>
      <c r="Z25" s="79"/>
      <c r="AA25" s="79"/>
      <c r="AB25" s="79"/>
      <c r="AC25" s="79"/>
      <c r="AD25" s="79"/>
      <c r="AE25" s="79"/>
      <c r="AF25" s="82"/>
      <c r="AG25" s="76" t="s">
        <v>269</v>
      </c>
      <c r="AH25" s="83" t="s">
        <v>598</v>
      </c>
      <c r="AI25" s="83"/>
      <c r="AJ25" s="83"/>
      <c r="AK25" s="83"/>
      <c r="AL25" s="83"/>
      <c r="AM25" s="84"/>
      <c r="AN25" s="83"/>
      <c r="AO25" s="83"/>
      <c r="AP25" s="84"/>
      <c r="AQ25" s="83"/>
      <c r="AR25" s="83"/>
      <c r="AS25" s="83"/>
      <c r="AT25" s="83"/>
      <c r="AU25" s="241"/>
      <c r="AV25" s="241"/>
      <c r="AW25" s="241"/>
      <c r="AX25" s="83"/>
      <c r="AY25" s="85"/>
      <c r="AZ25" s="83"/>
      <c r="BA25" s="86"/>
    </row>
    <row r="26" spans="2:53" s="78" customFormat="1" ht="14.25" customHeight="1" thickBot="1" x14ac:dyDescent="0.2">
      <c r="B26" s="731"/>
      <c r="C26" s="732"/>
      <c r="D26" s="732"/>
      <c r="E26" s="732"/>
      <c r="F26" s="732"/>
      <c r="G26" s="732"/>
      <c r="H26" s="732"/>
      <c r="I26" s="732"/>
      <c r="J26" s="732"/>
      <c r="K26" s="732"/>
      <c r="L26" s="732"/>
      <c r="M26" s="732"/>
      <c r="N26" s="733"/>
      <c r="O26" s="731"/>
      <c r="P26" s="732"/>
      <c r="Q26" s="732"/>
      <c r="R26" s="732"/>
      <c r="S26" s="732"/>
      <c r="T26" s="732"/>
      <c r="U26" s="732"/>
      <c r="V26" s="732"/>
      <c r="W26" s="732"/>
      <c r="X26" s="732"/>
      <c r="Y26" s="733"/>
      <c r="Z26" s="79"/>
      <c r="AA26" s="79"/>
      <c r="AB26" s="79"/>
      <c r="AC26" s="79"/>
      <c r="AD26" s="79"/>
      <c r="AE26" s="79"/>
      <c r="AF26" s="89"/>
      <c r="AG26" s="90"/>
      <c r="AH26" s="91"/>
      <c r="AI26" s="92"/>
      <c r="AJ26" s="91"/>
      <c r="AK26" s="91"/>
      <c r="AL26" s="91"/>
      <c r="AM26" s="91"/>
      <c r="AN26" s="91"/>
      <c r="AO26" s="91"/>
      <c r="AP26" s="93"/>
      <c r="AQ26" s="93"/>
      <c r="AR26" s="93"/>
      <c r="AS26" s="93"/>
      <c r="AT26" s="93"/>
      <c r="AU26" s="91"/>
      <c r="AV26" s="91"/>
      <c r="AW26" s="91"/>
      <c r="AX26" s="91"/>
      <c r="AY26" s="91"/>
      <c r="AZ26" s="91"/>
      <c r="BA26" s="94"/>
    </row>
    <row r="27" spans="2:53" s="78" customFormat="1" x14ac:dyDescent="0.15"/>
    <row r="28" spans="2:53" s="78" customFormat="1" x14ac:dyDescent="0.15">
      <c r="B28" s="78" t="s">
        <v>279</v>
      </c>
      <c r="AF28" s="78" t="s">
        <v>280</v>
      </c>
    </row>
    <row r="29" spans="2:53" s="78" customFormat="1" x14ac:dyDescent="0.15">
      <c r="AF29" s="78" t="s">
        <v>281</v>
      </c>
    </row>
    <row r="30" spans="2:53" s="78" customFormat="1" x14ac:dyDescent="0.15">
      <c r="AH30" s="78" t="s">
        <v>258</v>
      </c>
    </row>
    <row r="31" spans="2:53" s="78" customFormat="1" x14ac:dyDescent="0.15">
      <c r="AH31" s="78" t="s">
        <v>260</v>
      </c>
    </row>
    <row r="32" spans="2:53" s="78" customFormat="1" x14ac:dyDescent="0.15">
      <c r="AH32" s="78" t="s">
        <v>259</v>
      </c>
    </row>
  </sheetData>
  <mergeCells count="16">
    <mergeCell ref="B21:N26"/>
    <mergeCell ref="O21:Y26"/>
    <mergeCell ref="B17:N20"/>
    <mergeCell ref="O17:Y20"/>
    <mergeCell ref="AU24:AW24"/>
    <mergeCell ref="AS18:AT18"/>
    <mergeCell ref="B2:BA5"/>
    <mergeCell ref="AT6:BA6"/>
    <mergeCell ref="B16:N16"/>
    <mergeCell ref="O16:Y16"/>
    <mergeCell ref="Z16:AE16"/>
    <mergeCell ref="AF16:BA16"/>
    <mergeCell ref="B7:BA8"/>
    <mergeCell ref="B11:G11"/>
    <mergeCell ref="H11:V11"/>
    <mergeCell ref="B14:V14"/>
  </mergeCells>
  <phoneticPr fontId="2"/>
  <dataValidations count="1">
    <dataValidation type="list" allowBlank="1" showInputMessage="1" showErrorMessage="1" sqref="AG22:AG25 AG18:AG19">
      <formula1>"□,■"</formula1>
    </dataValidation>
  </dataValidations>
  <pageMargins left="0.25" right="0.25" top="0.75" bottom="0.75" header="0.3" footer="0.3"/>
  <pageSetup paperSize="9" scale="7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7"/>
  <sheetViews>
    <sheetView view="pageBreakPreview" zoomScale="70" zoomScaleNormal="70" zoomScaleSheetLayoutView="70" workbookViewId="0">
      <selection activeCell="B6" sqref="B6"/>
    </sheetView>
  </sheetViews>
  <sheetFormatPr defaultColWidth="2.5" defaultRowHeight="13.5" x14ac:dyDescent="0.15"/>
  <cols>
    <col min="1" max="16384" width="2.5" style="78"/>
  </cols>
  <sheetData>
    <row r="1" spans="2:76" s="1" customFormat="1" ht="12.75" customHeight="1" x14ac:dyDescent="0.15"/>
    <row r="2" spans="2:76" s="1" customFormat="1" ht="12.75" customHeight="1" x14ac:dyDescent="0.15">
      <c r="B2" s="324" t="s">
        <v>519</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row>
    <row r="3" spans="2:76" s="1" customFormat="1" ht="12.75" customHeight="1" x14ac:dyDescent="0.1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row>
    <row r="4" spans="2:76" s="1" customFormat="1" ht="12.75" customHeight="1" x14ac:dyDescent="0.15">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row>
    <row r="5" spans="2:76" s="1" customFormat="1" ht="12.75" customHeight="1" x14ac:dyDescent="0.15">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row>
    <row r="6" spans="2:76" ht="8.25" customHeight="1" x14ac:dyDescent="0.15">
      <c r="B6" s="73"/>
      <c r="C6" s="74"/>
      <c r="D6" s="75"/>
      <c r="E6" s="75"/>
      <c r="F6" s="75"/>
      <c r="G6" s="75"/>
      <c r="H6" s="75"/>
      <c r="I6" s="75"/>
      <c r="J6" s="75"/>
      <c r="K6" s="75"/>
      <c r="L6" s="75"/>
      <c r="M6" s="74"/>
      <c r="N6" s="75"/>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row>
    <row r="7" spans="2:76" ht="14.25" customHeight="1" x14ac:dyDescent="0.15">
      <c r="B7" s="70"/>
      <c r="C7" s="70"/>
      <c r="D7" s="70"/>
      <c r="E7" s="70"/>
      <c r="F7" s="70"/>
      <c r="G7" s="70"/>
      <c r="H7" s="70"/>
      <c r="I7" s="70"/>
      <c r="J7" s="70"/>
      <c r="K7" s="70"/>
      <c r="L7" s="70"/>
      <c r="M7" s="70"/>
      <c r="N7" s="70"/>
      <c r="O7" s="71"/>
      <c r="P7" s="71"/>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BQ7" s="747" t="str">
        <f>変更依頼書①!AU7</f>
        <v>Ver.4.4 （2022.9.29～）</v>
      </c>
      <c r="BR7" s="748"/>
      <c r="BS7" s="748"/>
      <c r="BT7" s="748"/>
      <c r="BU7" s="748"/>
      <c r="BV7" s="748"/>
      <c r="BW7" s="748"/>
      <c r="BX7" s="748"/>
    </row>
    <row r="8" spans="2:76" ht="7.5" customHeight="1" thickBot="1" x14ac:dyDescent="0.2">
      <c r="B8" s="73"/>
      <c r="C8" s="74"/>
      <c r="D8" s="75"/>
      <c r="E8" s="75"/>
      <c r="F8" s="75"/>
      <c r="G8" s="75"/>
      <c r="H8" s="75"/>
      <c r="I8" s="75"/>
      <c r="J8" s="75"/>
      <c r="K8" s="75"/>
      <c r="L8" s="75"/>
      <c r="M8" s="74"/>
      <c r="N8" s="75"/>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row>
    <row r="9" spans="2:76" ht="18" thickBot="1" x14ac:dyDescent="0.2">
      <c r="B9" s="483" t="s">
        <v>346</v>
      </c>
      <c r="C9" s="484"/>
      <c r="D9" s="484"/>
      <c r="E9" s="484"/>
      <c r="F9" s="484"/>
      <c r="G9" s="485"/>
      <c r="H9" s="486"/>
      <c r="I9" s="487"/>
      <c r="J9" s="487"/>
      <c r="K9" s="487"/>
      <c r="L9" s="487"/>
      <c r="M9" s="487"/>
      <c r="N9" s="487"/>
      <c r="O9" s="487"/>
      <c r="P9" s="487"/>
      <c r="Q9" s="487"/>
      <c r="R9" s="487"/>
      <c r="S9" s="487"/>
      <c r="T9" s="487"/>
      <c r="U9" s="487"/>
      <c r="V9" s="488"/>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row>
    <row r="10" spans="2:76" ht="8.25" customHeight="1" x14ac:dyDescent="0.15">
      <c r="B10" s="73"/>
      <c r="C10" s="74"/>
      <c r="D10" s="75"/>
      <c r="E10" s="75"/>
      <c r="F10" s="75"/>
      <c r="G10" s="75"/>
      <c r="H10" s="75"/>
      <c r="I10" s="75"/>
      <c r="J10" s="75"/>
      <c r="K10" s="75"/>
      <c r="L10" s="75"/>
      <c r="M10" s="74"/>
      <c r="N10" s="75"/>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row>
    <row r="11" spans="2:76" ht="18" thickBot="1" x14ac:dyDescent="0.2">
      <c r="B11" s="73"/>
      <c r="C11" s="74"/>
      <c r="D11" s="75"/>
      <c r="E11" s="75"/>
      <c r="F11" s="75"/>
      <c r="G11" s="75"/>
      <c r="H11" s="75"/>
      <c r="I11" s="75"/>
      <c r="J11" s="75"/>
      <c r="K11" s="75"/>
      <c r="L11" s="75"/>
      <c r="M11" s="74"/>
      <c r="N11" s="75"/>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row>
    <row r="12" spans="2:76" ht="32.25" customHeight="1" thickBot="1" x14ac:dyDescent="0.2">
      <c r="B12" s="496" t="s">
        <v>2</v>
      </c>
      <c r="C12" s="497"/>
      <c r="D12" s="497"/>
      <c r="E12" s="497"/>
      <c r="F12" s="497"/>
      <c r="G12" s="497"/>
      <c r="H12" s="497"/>
      <c r="I12" s="497"/>
      <c r="J12" s="498"/>
      <c r="K12" s="496" t="s">
        <v>347</v>
      </c>
      <c r="L12" s="497"/>
      <c r="M12" s="497"/>
      <c r="N12" s="497"/>
      <c r="O12" s="497"/>
      <c r="P12" s="497"/>
      <c r="Q12" s="497"/>
      <c r="R12" s="497"/>
      <c r="S12" s="497"/>
      <c r="T12" s="497"/>
      <c r="U12" s="497"/>
      <c r="V12" s="497"/>
      <c r="W12" s="497"/>
      <c r="X12" s="497"/>
      <c r="Y12" s="498"/>
      <c r="Z12" s="713"/>
      <c r="AA12" s="714"/>
      <c r="AB12" s="714"/>
      <c r="AC12" s="714"/>
      <c r="AD12" s="714"/>
      <c r="AE12" s="715"/>
      <c r="AF12" s="496" t="s">
        <v>348</v>
      </c>
      <c r="AG12" s="497"/>
      <c r="AH12" s="497"/>
      <c r="AI12" s="497"/>
      <c r="AJ12" s="497"/>
      <c r="AK12" s="497"/>
      <c r="AL12" s="497"/>
      <c r="AM12" s="497"/>
      <c r="AN12" s="497"/>
      <c r="AO12" s="497"/>
      <c r="AP12" s="497"/>
      <c r="AQ12" s="497"/>
      <c r="AR12" s="497"/>
      <c r="AS12" s="497"/>
      <c r="AT12" s="497"/>
      <c r="AU12" s="497"/>
      <c r="AV12" s="497"/>
      <c r="AW12" s="497"/>
      <c r="AX12" s="497"/>
      <c r="AY12" s="497"/>
      <c r="AZ12" s="497"/>
      <c r="BA12" s="498"/>
      <c r="BB12" s="77"/>
    </row>
    <row r="13" spans="2:76" ht="14.25" customHeight="1" x14ac:dyDescent="0.15">
      <c r="B13" s="468" t="s">
        <v>349</v>
      </c>
      <c r="C13" s="469"/>
      <c r="D13" s="469"/>
      <c r="E13" s="469"/>
      <c r="F13" s="469"/>
      <c r="G13" s="469"/>
      <c r="H13" s="469"/>
      <c r="I13" s="469"/>
      <c r="J13" s="470"/>
      <c r="K13" s="489" t="s">
        <v>355</v>
      </c>
      <c r="L13" s="489"/>
      <c r="M13" s="489"/>
      <c r="N13" s="489"/>
      <c r="O13" s="489"/>
      <c r="P13" s="489"/>
      <c r="Q13" s="489"/>
      <c r="R13" s="489"/>
      <c r="S13" s="489"/>
      <c r="T13" s="489"/>
      <c r="U13" s="489"/>
      <c r="V13" s="489"/>
      <c r="W13" s="489"/>
      <c r="X13" s="489"/>
      <c r="Y13" s="490"/>
      <c r="Z13" s="79"/>
      <c r="AA13" s="79"/>
      <c r="AB13" s="79"/>
      <c r="AC13" s="79"/>
      <c r="AD13" s="79"/>
      <c r="AE13" s="79"/>
      <c r="AF13" s="468"/>
      <c r="AG13" s="469"/>
      <c r="AH13" s="469"/>
      <c r="AI13" s="469"/>
      <c r="AJ13" s="469"/>
      <c r="AK13" s="469"/>
      <c r="AL13" s="469"/>
      <c r="AM13" s="469"/>
      <c r="AN13" s="469"/>
      <c r="AO13" s="469"/>
      <c r="AP13" s="470"/>
      <c r="AQ13" s="503" t="s">
        <v>356</v>
      </c>
      <c r="AR13" s="503"/>
      <c r="AS13" s="503"/>
      <c r="AT13" s="503"/>
      <c r="AU13" s="503"/>
      <c r="AV13" s="503"/>
      <c r="AW13" s="503"/>
      <c r="AX13" s="503"/>
      <c r="AY13" s="503"/>
      <c r="AZ13" s="503"/>
      <c r="BA13" s="504"/>
    </row>
    <row r="14" spans="2:76" ht="14.25" customHeight="1" x14ac:dyDescent="0.15">
      <c r="B14" s="471"/>
      <c r="C14" s="472"/>
      <c r="D14" s="472"/>
      <c r="E14" s="472"/>
      <c r="F14" s="472"/>
      <c r="G14" s="472"/>
      <c r="H14" s="472"/>
      <c r="I14" s="472"/>
      <c r="J14" s="473"/>
      <c r="K14" s="491"/>
      <c r="L14" s="491"/>
      <c r="M14" s="491"/>
      <c r="N14" s="491"/>
      <c r="O14" s="491"/>
      <c r="P14" s="491"/>
      <c r="Q14" s="491"/>
      <c r="R14" s="491"/>
      <c r="S14" s="491"/>
      <c r="T14" s="491"/>
      <c r="U14" s="491"/>
      <c r="V14" s="491"/>
      <c r="W14" s="491"/>
      <c r="X14" s="491"/>
      <c r="Y14" s="492"/>
      <c r="Z14" s="79"/>
      <c r="AA14" s="79"/>
      <c r="AB14" s="79"/>
      <c r="AC14" s="79"/>
      <c r="AD14" s="79"/>
      <c r="AE14" s="79"/>
      <c r="AF14" s="471"/>
      <c r="AG14" s="472"/>
      <c r="AH14" s="472"/>
      <c r="AI14" s="472"/>
      <c r="AJ14" s="472"/>
      <c r="AK14" s="472"/>
      <c r="AL14" s="472"/>
      <c r="AM14" s="472"/>
      <c r="AN14" s="472"/>
      <c r="AO14" s="472"/>
      <c r="AP14" s="473"/>
      <c r="AQ14" s="749"/>
      <c r="AR14" s="749"/>
      <c r="AS14" s="749"/>
      <c r="AT14" s="749"/>
      <c r="AU14" s="749"/>
      <c r="AV14" s="749"/>
      <c r="AW14" s="749"/>
      <c r="AX14" s="749"/>
      <c r="AY14" s="749"/>
      <c r="AZ14" s="749"/>
      <c r="BA14" s="750"/>
    </row>
    <row r="15" spans="2:76" ht="14.25" customHeight="1" thickBot="1" x14ac:dyDescent="0.2">
      <c r="B15" s="474"/>
      <c r="C15" s="475"/>
      <c r="D15" s="475"/>
      <c r="E15" s="475"/>
      <c r="F15" s="475"/>
      <c r="G15" s="475"/>
      <c r="H15" s="475"/>
      <c r="I15" s="475"/>
      <c r="J15" s="476"/>
      <c r="K15" s="493"/>
      <c r="L15" s="493"/>
      <c r="M15" s="493"/>
      <c r="N15" s="493"/>
      <c r="O15" s="493"/>
      <c r="P15" s="493"/>
      <c r="Q15" s="493"/>
      <c r="R15" s="493"/>
      <c r="S15" s="493"/>
      <c r="T15" s="493"/>
      <c r="U15" s="493"/>
      <c r="V15" s="493"/>
      <c r="W15" s="493"/>
      <c r="X15" s="493"/>
      <c r="Y15" s="494"/>
      <c r="Z15" s="79"/>
      <c r="AA15" s="79"/>
      <c r="AB15" s="79"/>
      <c r="AC15" s="79"/>
      <c r="AD15" s="79"/>
      <c r="AE15" s="79"/>
      <c r="AF15" s="474"/>
      <c r="AG15" s="475"/>
      <c r="AH15" s="475"/>
      <c r="AI15" s="475"/>
      <c r="AJ15" s="475"/>
      <c r="AK15" s="475"/>
      <c r="AL15" s="475"/>
      <c r="AM15" s="475"/>
      <c r="AN15" s="475"/>
      <c r="AO15" s="475"/>
      <c r="AP15" s="476"/>
      <c r="AQ15" s="506"/>
      <c r="AR15" s="506"/>
      <c r="AS15" s="506"/>
      <c r="AT15" s="506"/>
      <c r="AU15" s="506"/>
      <c r="AV15" s="506"/>
      <c r="AW15" s="506"/>
      <c r="AX15" s="506"/>
      <c r="AY15" s="506"/>
      <c r="AZ15" s="506"/>
      <c r="BA15" s="507"/>
    </row>
    <row r="17" spans="1:76" x14ac:dyDescent="0.15">
      <c r="AF17" s="78" t="s">
        <v>357</v>
      </c>
    </row>
    <row r="18" spans="1:76" ht="14.25" x14ac:dyDescent="0.15">
      <c r="A18" s="116"/>
      <c r="B18" s="84"/>
      <c r="C18" s="84"/>
      <c r="D18" s="84"/>
      <c r="E18" s="84"/>
      <c r="F18" s="84"/>
      <c r="G18" s="84"/>
      <c r="H18" s="84"/>
      <c r="I18" s="84"/>
      <c r="J18" s="84"/>
      <c r="K18" s="122"/>
      <c r="L18" s="122"/>
      <c r="M18" s="122"/>
      <c r="N18" s="122"/>
      <c r="O18" s="122"/>
      <c r="P18" s="122"/>
      <c r="Q18" s="122"/>
      <c r="R18" s="122"/>
      <c r="S18" s="122"/>
      <c r="T18" s="122"/>
      <c r="U18" s="122"/>
      <c r="V18" s="122"/>
      <c r="W18" s="122"/>
      <c r="X18" s="122"/>
      <c r="Y18" s="122"/>
      <c r="Z18" s="116"/>
      <c r="AA18" s="116"/>
      <c r="AB18" s="116"/>
      <c r="AC18" s="116"/>
      <c r="AD18" s="116"/>
      <c r="AE18" s="116"/>
      <c r="AF18" s="78" t="s">
        <v>358</v>
      </c>
      <c r="AG18" s="84"/>
      <c r="AH18" s="84"/>
      <c r="AI18" s="84"/>
      <c r="AJ18" s="84"/>
      <c r="AK18" s="84"/>
      <c r="AL18" s="84"/>
      <c r="AM18" s="84"/>
      <c r="AN18" s="84"/>
      <c r="AO18" s="84"/>
      <c r="AP18" s="84"/>
      <c r="AQ18" s="84"/>
      <c r="AR18" s="84"/>
      <c r="AS18" s="84"/>
      <c r="AT18" s="84"/>
      <c r="AU18" s="84"/>
      <c r="AV18" s="84"/>
      <c r="AW18" s="84"/>
      <c r="AX18" s="84"/>
      <c r="AY18" s="84"/>
      <c r="AZ18" s="84"/>
      <c r="BA18" s="84"/>
    </row>
    <row r="20" spans="1:76" ht="14.25" thickBot="1" x14ac:dyDescent="0.2"/>
    <row r="21" spans="1:76" ht="15" thickBot="1" x14ac:dyDescent="0.2">
      <c r="B21" s="735" t="s">
        <v>350</v>
      </c>
      <c r="C21" s="736"/>
      <c r="D21" s="736"/>
      <c r="E21" s="736"/>
      <c r="F21" s="736"/>
      <c r="G21" s="738"/>
      <c r="H21" s="739"/>
      <c r="I21" s="739"/>
      <c r="J21" s="739"/>
      <c r="K21" s="739"/>
      <c r="L21" s="739"/>
      <c r="M21" s="739"/>
      <c r="N21" s="741" t="s">
        <v>351</v>
      </c>
      <c r="O21" s="742"/>
      <c r="P21" s="742"/>
      <c r="Q21" s="742"/>
      <c r="R21" s="742"/>
      <c r="S21" s="743"/>
      <c r="T21" s="486"/>
      <c r="U21" s="487"/>
      <c r="V21" s="487"/>
      <c r="W21" s="487"/>
      <c r="X21" s="487"/>
      <c r="Y21" s="487"/>
      <c r="Z21" s="487"/>
      <c r="AA21" s="487"/>
      <c r="AB21" s="744"/>
      <c r="AC21" s="745" t="s">
        <v>359</v>
      </c>
      <c r="AD21" s="745"/>
      <c r="AE21" s="745"/>
      <c r="AF21" s="745"/>
      <c r="AG21" s="745"/>
      <c r="AH21" s="745"/>
      <c r="AI21" s="745"/>
      <c r="AJ21" s="745"/>
      <c r="AK21" s="745"/>
      <c r="AL21" s="746"/>
      <c r="AN21" s="735" t="s">
        <v>350</v>
      </c>
      <c r="AO21" s="736"/>
      <c r="AP21" s="736"/>
      <c r="AQ21" s="736"/>
      <c r="AR21" s="736"/>
      <c r="AS21" s="738"/>
      <c r="AT21" s="739"/>
      <c r="AU21" s="739"/>
      <c r="AV21" s="739"/>
      <c r="AW21" s="739"/>
      <c r="AX21" s="739"/>
      <c r="AY21" s="739"/>
      <c r="AZ21" s="741" t="s">
        <v>351</v>
      </c>
      <c r="BA21" s="742"/>
      <c r="BB21" s="742"/>
      <c r="BC21" s="742"/>
      <c r="BD21" s="742"/>
      <c r="BE21" s="743"/>
      <c r="BF21" s="486"/>
      <c r="BG21" s="487"/>
      <c r="BH21" s="487"/>
      <c r="BI21" s="487"/>
      <c r="BJ21" s="487"/>
      <c r="BK21" s="487"/>
      <c r="BL21" s="487"/>
      <c r="BM21" s="487"/>
      <c r="BN21" s="744"/>
      <c r="BO21" s="745" t="s">
        <v>359</v>
      </c>
      <c r="BP21" s="745"/>
      <c r="BQ21" s="745"/>
      <c r="BR21" s="745"/>
      <c r="BS21" s="745"/>
      <c r="BT21" s="745"/>
      <c r="BU21" s="745"/>
      <c r="BV21" s="745"/>
      <c r="BW21" s="745"/>
      <c r="BX21" s="746"/>
    </row>
    <row r="22" spans="1:76" ht="15" thickBot="1" x14ac:dyDescent="0.2">
      <c r="B22" s="735" t="s">
        <v>350</v>
      </c>
      <c r="C22" s="736"/>
      <c r="D22" s="736"/>
      <c r="E22" s="736"/>
      <c r="F22" s="736"/>
      <c r="G22" s="738"/>
      <c r="H22" s="739"/>
      <c r="I22" s="739"/>
      <c r="J22" s="739"/>
      <c r="K22" s="739"/>
      <c r="L22" s="739"/>
      <c r="M22" s="739"/>
      <c r="N22" s="741" t="s">
        <v>351</v>
      </c>
      <c r="O22" s="742"/>
      <c r="P22" s="742"/>
      <c r="Q22" s="742"/>
      <c r="R22" s="742"/>
      <c r="S22" s="743"/>
      <c r="T22" s="486"/>
      <c r="U22" s="487"/>
      <c r="V22" s="487"/>
      <c r="W22" s="487"/>
      <c r="X22" s="487"/>
      <c r="Y22" s="487"/>
      <c r="Z22" s="487"/>
      <c r="AA22" s="487"/>
      <c r="AB22" s="744"/>
      <c r="AC22" s="745" t="s">
        <v>359</v>
      </c>
      <c r="AD22" s="745"/>
      <c r="AE22" s="745"/>
      <c r="AF22" s="745"/>
      <c r="AG22" s="745"/>
      <c r="AH22" s="745"/>
      <c r="AI22" s="745"/>
      <c r="AJ22" s="745"/>
      <c r="AK22" s="745"/>
      <c r="AL22" s="746"/>
      <c r="AN22" s="735" t="s">
        <v>350</v>
      </c>
      <c r="AO22" s="736"/>
      <c r="AP22" s="736"/>
      <c r="AQ22" s="736"/>
      <c r="AR22" s="736"/>
      <c r="AS22" s="738"/>
      <c r="AT22" s="739"/>
      <c r="AU22" s="739"/>
      <c r="AV22" s="739"/>
      <c r="AW22" s="739"/>
      <c r="AX22" s="739"/>
      <c r="AY22" s="739"/>
      <c r="AZ22" s="741" t="s">
        <v>351</v>
      </c>
      <c r="BA22" s="742"/>
      <c r="BB22" s="742"/>
      <c r="BC22" s="742"/>
      <c r="BD22" s="742"/>
      <c r="BE22" s="743"/>
      <c r="BF22" s="486"/>
      <c r="BG22" s="487"/>
      <c r="BH22" s="487"/>
      <c r="BI22" s="487"/>
      <c r="BJ22" s="487"/>
      <c r="BK22" s="487"/>
      <c r="BL22" s="487"/>
      <c r="BM22" s="487"/>
      <c r="BN22" s="744"/>
      <c r="BO22" s="745" t="s">
        <v>359</v>
      </c>
      <c r="BP22" s="745"/>
      <c r="BQ22" s="745"/>
      <c r="BR22" s="745"/>
      <c r="BS22" s="745"/>
      <c r="BT22" s="745"/>
      <c r="BU22" s="745"/>
      <c r="BV22" s="745"/>
      <c r="BW22" s="745"/>
      <c r="BX22" s="746"/>
    </row>
    <row r="23" spans="1:76" ht="15" thickBot="1" x14ac:dyDescent="0.2">
      <c r="B23" s="735" t="s">
        <v>350</v>
      </c>
      <c r="C23" s="736"/>
      <c r="D23" s="736"/>
      <c r="E23" s="736"/>
      <c r="F23" s="736"/>
      <c r="G23" s="738"/>
      <c r="H23" s="739"/>
      <c r="I23" s="739"/>
      <c r="J23" s="739"/>
      <c r="K23" s="739"/>
      <c r="L23" s="739"/>
      <c r="M23" s="739"/>
      <c r="N23" s="741" t="s">
        <v>351</v>
      </c>
      <c r="O23" s="742"/>
      <c r="P23" s="742"/>
      <c r="Q23" s="742"/>
      <c r="R23" s="742"/>
      <c r="S23" s="743"/>
      <c r="T23" s="486"/>
      <c r="U23" s="487"/>
      <c r="V23" s="487"/>
      <c r="W23" s="487"/>
      <c r="X23" s="487"/>
      <c r="Y23" s="487"/>
      <c r="Z23" s="487"/>
      <c r="AA23" s="487"/>
      <c r="AB23" s="744"/>
      <c r="AC23" s="745" t="s">
        <v>359</v>
      </c>
      <c r="AD23" s="745"/>
      <c r="AE23" s="745"/>
      <c r="AF23" s="745"/>
      <c r="AG23" s="745"/>
      <c r="AH23" s="745"/>
      <c r="AI23" s="745"/>
      <c r="AJ23" s="745"/>
      <c r="AK23" s="745"/>
      <c r="AL23" s="746"/>
      <c r="AN23" s="735" t="s">
        <v>350</v>
      </c>
      <c r="AO23" s="736"/>
      <c r="AP23" s="736"/>
      <c r="AQ23" s="736"/>
      <c r="AR23" s="736"/>
      <c r="AS23" s="738"/>
      <c r="AT23" s="739"/>
      <c r="AU23" s="739"/>
      <c r="AV23" s="739"/>
      <c r="AW23" s="739"/>
      <c r="AX23" s="739"/>
      <c r="AY23" s="739"/>
      <c r="AZ23" s="741" t="s">
        <v>351</v>
      </c>
      <c r="BA23" s="742"/>
      <c r="BB23" s="742"/>
      <c r="BC23" s="742"/>
      <c r="BD23" s="742"/>
      <c r="BE23" s="743"/>
      <c r="BF23" s="486"/>
      <c r="BG23" s="487"/>
      <c r="BH23" s="487"/>
      <c r="BI23" s="487"/>
      <c r="BJ23" s="487"/>
      <c r="BK23" s="487"/>
      <c r="BL23" s="487"/>
      <c r="BM23" s="487"/>
      <c r="BN23" s="744"/>
      <c r="BO23" s="745" t="s">
        <v>359</v>
      </c>
      <c r="BP23" s="745"/>
      <c r="BQ23" s="745"/>
      <c r="BR23" s="745"/>
      <c r="BS23" s="745"/>
      <c r="BT23" s="745"/>
      <c r="BU23" s="745"/>
      <c r="BV23" s="745"/>
      <c r="BW23" s="745"/>
      <c r="BX23" s="746"/>
    </row>
    <row r="24" spans="1:76" ht="15" thickBot="1" x14ac:dyDescent="0.2">
      <c r="B24" s="735" t="s">
        <v>350</v>
      </c>
      <c r="C24" s="736"/>
      <c r="D24" s="736"/>
      <c r="E24" s="736"/>
      <c r="F24" s="736"/>
      <c r="G24" s="738"/>
      <c r="H24" s="739"/>
      <c r="I24" s="739"/>
      <c r="J24" s="739"/>
      <c r="K24" s="739"/>
      <c r="L24" s="739"/>
      <c r="M24" s="739"/>
      <c r="N24" s="741" t="s">
        <v>351</v>
      </c>
      <c r="O24" s="742"/>
      <c r="P24" s="742"/>
      <c r="Q24" s="742"/>
      <c r="R24" s="742"/>
      <c r="S24" s="743"/>
      <c r="T24" s="486"/>
      <c r="U24" s="487"/>
      <c r="V24" s="487"/>
      <c r="W24" s="487"/>
      <c r="X24" s="487"/>
      <c r="Y24" s="487"/>
      <c r="Z24" s="487"/>
      <c r="AA24" s="487"/>
      <c r="AB24" s="744"/>
      <c r="AC24" s="745" t="s">
        <v>359</v>
      </c>
      <c r="AD24" s="745"/>
      <c r="AE24" s="745"/>
      <c r="AF24" s="745"/>
      <c r="AG24" s="745"/>
      <c r="AH24" s="745"/>
      <c r="AI24" s="745"/>
      <c r="AJ24" s="745"/>
      <c r="AK24" s="745"/>
      <c r="AL24" s="746"/>
      <c r="AN24" s="735" t="s">
        <v>350</v>
      </c>
      <c r="AO24" s="736"/>
      <c r="AP24" s="736"/>
      <c r="AQ24" s="736"/>
      <c r="AR24" s="736"/>
      <c r="AS24" s="738"/>
      <c r="AT24" s="739"/>
      <c r="AU24" s="739"/>
      <c r="AV24" s="739"/>
      <c r="AW24" s="739"/>
      <c r="AX24" s="739"/>
      <c r="AY24" s="739"/>
      <c r="AZ24" s="741" t="s">
        <v>351</v>
      </c>
      <c r="BA24" s="742"/>
      <c r="BB24" s="742"/>
      <c r="BC24" s="742"/>
      <c r="BD24" s="742"/>
      <c r="BE24" s="743"/>
      <c r="BF24" s="486"/>
      <c r="BG24" s="487"/>
      <c r="BH24" s="487"/>
      <c r="BI24" s="487"/>
      <c r="BJ24" s="487"/>
      <c r="BK24" s="487"/>
      <c r="BL24" s="487"/>
      <c r="BM24" s="487"/>
      <c r="BN24" s="744"/>
      <c r="BO24" s="745" t="s">
        <v>359</v>
      </c>
      <c r="BP24" s="745"/>
      <c r="BQ24" s="745"/>
      <c r="BR24" s="745"/>
      <c r="BS24" s="745"/>
      <c r="BT24" s="745"/>
      <c r="BU24" s="745"/>
      <c r="BV24" s="745"/>
      <c r="BW24" s="745"/>
      <c r="BX24" s="746"/>
    </row>
    <row r="25" spans="1:76" ht="15" thickBot="1" x14ac:dyDescent="0.2">
      <c r="B25" s="735" t="s">
        <v>350</v>
      </c>
      <c r="C25" s="736"/>
      <c r="D25" s="736"/>
      <c r="E25" s="736"/>
      <c r="F25" s="736"/>
      <c r="G25" s="738"/>
      <c r="H25" s="739"/>
      <c r="I25" s="739"/>
      <c r="J25" s="739"/>
      <c r="K25" s="739"/>
      <c r="L25" s="739"/>
      <c r="M25" s="739"/>
      <c r="N25" s="741" t="s">
        <v>351</v>
      </c>
      <c r="O25" s="742"/>
      <c r="P25" s="742"/>
      <c r="Q25" s="742"/>
      <c r="R25" s="742"/>
      <c r="S25" s="743"/>
      <c r="T25" s="486"/>
      <c r="U25" s="487"/>
      <c r="V25" s="487"/>
      <c r="W25" s="487"/>
      <c r="X25" s="487"/>
      <c r="Y25" s="487"/>
      <c r="Z25" s="487"/>
      <c r="AA25" s="487"/>
      <c r="AB25" s="744"/>
      <c r="AC25" s="745" t="s">
        <v>359</v>
      </c>
      <c r="AD25" s="745"/>
      <c r="AE25" s="745"/>
      <c r="AF25" s="745"/>
      <c r="AG25" s="745"/>
      <c r="AH25" s="745"/>
      <c r="AI25" s="745"/>
      <c r="AJ25" s="745"/>
      <c r="AK25" s="745"/>
      <c r="AL25" s="746"/>
      <c r="AN25" s="735" t="s">
        <v>350</v>
      </c>
      <c r="AO25" s="736"/>
      <c r="AP25" s="736"/>
      <c r="AQ25" s="736"/>
      <c r="AR25" s="736"/>
      <c r="AS25" s="738"/>
      <c r="AT25" s="739"/>
      <c r="AU25" s="739"/>
      <c r="AV25" s="739"/>
      <c r="AW25" s="739"/>
      <c r="AX25" s="739"/>
      <c r="AY25" s="739"/>
      <c r="AZ25" s="741" t="s">
        <v>351</v>
      </c>
      <c r="BA25" s="742"/>
      <c r="BB25" s="742"/>
      <c r="BC25" s="742"/>
      <c r="BD25" s="742"/>
      <c r="BE25" s="743"/>
      <c r="BF25" s="486"/>
      <c r="BG25" s="487"/>
      <c r="BH25" s="487"/>
      <c r="BI25" s="487"/>
      <c r="BJ25" s="487"/>
      <c r="BK25" s="487"/>
      <c r="BL25" s="487"/>
      <c r="BM25" s="487"/>
      <c r="BN25" s="744"/>
      <c r="BO25" s="745" t="s">
        <v>359</v>
      </c>
      <c r="BP25" s="745"/>
      <c r="BQ25" s="745"/>
      <c r="BR25" s="745"/>
      <c r="BS25" s="745"/>
      <c r="BT25" s="745"/>
      <c r="BU25" s="745"/>
      <c r="BV25" s="745"/>
      <c r="BW25" s="745"/>
      <c r="BX25" s="746"/>
    </row>
    <row r="26" spans="1:76" ht="15" thickBot="1" x14ac:dyDescent="0.2">
      <c r="B26" s="735" t="s">
        <v>350</v>
      </c>
      <c r="C26" s="736"/>
      <c r="D26" s="736"/>
      <c r="E26" s="736"/>
      <c r="F26" s="736"/>
      <c r="G26" s="738"/>
      <c r="H26" s="739"/>
      <c r="I26" s="739"/>
      <c r="J26" s="739"/>
      <c r="K26" s="739"/>
      <c r="L26" s="739"/>
      <c r="M26" s="739"/>
      <c r="N26" s="741" t="s">
        <v>351</v>
      </c>
      <c r="O26" s="742"/>
      <c r="P26" s="742"/>
      <c r="Q26" s="742"/>
      <c r="R26" s="742"/>
      <c r="S26" s="743"/>
      <c r="T26" s="486"/>
      <c r="U26" s="487"/>
      <c r="V26" s="487"/>
      <c r="W26" s="487"/>
      <c r="X26" s="487"/>
      <c r="Y26" s="487"/>
      <c r="Z26" s="487"/>
      <c r="AA26" s="487"/>
      <c r="AB26" s="744"/>
      <c r="AC26" s="745" t="s">
        <v>359</v>
      </c>
      <c r="AD26" s="745"/>
      <c r="AE26" s="745"/>
      <c r="AF26" s="745"/>
      <c r="AG26" s="745"/>
      <c r="AH26" s="745"/>
      <c r="AI26" s="745"/>
      <c r="AJ26" s="745"/>
      <c r="AK26" s="745"/>
      <c r="AL26" s="746"/>
      <c r="AN26" s="735" t="s">
        <v>350</v>
      </c>
      <c r="AO26" s="736"/>
      <c r="AP26" s="736"/>
      <c r="AQ26" s="736"/>
      <c r="AR26" s="736"/>
      <c r="AS26" s="738"/>
      <c r="AT26" s="739"/>
      <c r="AU26" s="739"/>
      <c r="AV26" s="739"/>
      <c r="AW26" s="739"/>
      <c r="AX26" s="739"/>
      <c r="AY26" s="739"/>
      <c r="AZ26" s="741" t="s">
        <v>351</v>
      </c>
      <c r="BA26" s="742"/>
      <c r="BB26" s="742"/>
      <c r="BC26" s="742"/>
      <c r="BD26" s="742"/>
      <c r="BE26" s="743"/>
      <c r="BF26" s="486"/>
      <c r="BG26" s="487"/>
      <c r="BH26" s="487"/>
      <c r="BI26" s="487"/>
      <c r="BJ26" s="487"/>
      <c r="BK26" s="487"/>
      <c r="BL26" s="487"/>
      <c r="BM26" s="487"/>
      <c r="BN26" s="744"/>
      <c r="BO26" s="745" t="s">
        <v>359</v>
      </c>
      <c r="BP26" s="745"/>
      <c r="BQ26" s="745"/>
      <c r="BR26" s="745"/>
      <c r="BS26" s="745"/>
      <c r="BT26" s="745"/>
      <c r="BU26" s="745"/>
      <c r="BV26" s="745"/>
      <c r="BW26" s="745"/>
      <c r="BX26" s="746"/>
    </row>
    <row r="27" spans="1:76" ht="15" thickBot="1" x14ac:dyDescent="0.2">
      <c r="B27" s="735" t="s">
        <v>350</v>
      </c>
      <c r="C27" s="736"/>
      <c r="D27" s="736"/>
      <c r="E27" s="736"/>
      <c r="F27" s="736"/>
      <c r="G27" s="738"/>
      <c r="H27" s="739"/>
      <c r="I27" s="739"/>
      <c r="J27" s="739"/>
      <c r="K27" s="739"/>
      <c r="L27" s="739"/>
      <c r="M27" s="739"/>
      <c r="N27" s="741" t="s">
        <v>351</v>
      </c>
      <c r="O27" s="742"/>
      <c r="P27" s="742"/>
      <c r="Q27" s="742"/>
      <c r="R27" s="742"/>
      <c r="S27" s="743"/>
      <c r="T27" s="486"/>
      <c r="U27" s="487"/>
      <c r="V27" s="487"/>
      <c r="W27" s="487"/>
      <c r="X27" s="487"/>
      <c r="Y27" s="487"/>
      <c r="Z27" s="487"/>
      <c r="AA27" s="487"/>
      <c r="AB27" s="744"/>
      <c r="AC27" s="745" t="s">
        <v>359</v>
      </c>
      <c r="AD27" s="745"/>
      <c r="AE27" s="745"/>
      <c r="AF27" s="745"/>
      <c r="AG27" s="745"/>
      <c r="AH27" s="745"/>
      <c r="AI27" s="745"/>
      <c r="AJ27" s="745"/>
      <c r="AK27" s="745"/>
      <c r="AL27" s="746"/>
      <c r="AN27" s="735" t="s">
        <v>350</v>
      </c>
      <c r="AO27" s="736"/>
      <c r="AP27" s="736"/>
      <c r="AQ27" s="736"/>
      <c r="AR27" s="736"/>
      <c r="AS27" s="738"/>
      <c r="AT27" s="739"/>
      <c r="AU27" s="739"/>
      <c r="AV27" s="739"/>
      <c r="AW27" s="739"/>
      <c r="AX27" s="739"/>
      <c r="AY27" s="739"/>
      <c r="AZ27" s="741" t="s">
        <v>351</v>
      </c>
      <c r="BA27" s="742"/>
      <c r="BB27" s="742"/>
      <c r="BC27" s="742"/>
      <c r="BD27" s="742"/>
      <c r="BE27" s="743"/>
      <c r="BF27" s="486"/>
      <c r="BG27" s="487"/>
      <c r="BH27" s="487"/>
      <c r="BI27" s="487"/>
      <c r="BJ27" s="487"/>
      <c r="BK27" s="487"/>
      <c r="BL27" s="487"/>
      <c r="BM27" s="487"/>
      <c r="BN27" s="744"/>
      <c r="BO27" s="745" t="s">
        <v>359</v>
      </c>
      <c r="BP27" s="745"/>
      <c r="BQ27" s="745"/>
      <c r="BR27" s="745"/>
      <c r="BS27" s="745"/>
      <c r="BT27" s="745"/>
      <c r="BU27" s="745"/>
      <c r="BV27" s="745"/>
      <c r="BW27" s="745"/>
      <c r="BX27" s="746"/>
    </row>
    <row r="28" spans="1:76" ht="15" thickBot="1" x14ac:dyDescent="0.2">
      <c r="B28" s="735" t="s">
        <v>350</v>
      </c>
      <c r="C28" s="736"/>
      <c r="D28" s="736"/>
      <c r="E28" s="736"/>
      <c r="F28" s="736"/>
      <c r="G28" s="738"/>
      <c r="H28" s="739"/>
      <c r="I28" s="739"/>
      <c r="J28" s="739"/>
      <c r="K28" s="739"/>
      <c r="L28" s="739"/>
      <c r="M28" s="739"/>
      <c r="N28" s="741" t="s">
        <v>351</v>
      </c>
      <c r="O28" s="742"/>
      <c r="P28" s="742"/>
      <c r="Q28" s="742"/>
      <c r="R28" s="742"/>
      <c r="S28" s="743"/>
      <c r="T28" s="486"/>
      <c r="U28" s="487"/>
      <c r="V28" s="487"/>
      <c r="W28" s="487"/>
      <c r="X28" s="487"/>
      <c r="Y28" s="487"/>
      <c r="Z28" s="487"/>
      <c r="AA28" s="487"/>
      <c r="AB28" s="744"/>
      <c r="AC28" s="745" t="s">
        <v>359</v>
      </c>
      <c r="AD28" s="745"/>
      <c r="AE28" s="745"/>
      <c r="AF28" s="745"/>
      <c r="AG28" s="745"/>
      <c r="AH28" s="745"/>
      <c r="AI28" s="745"/>
      <c r="AJ28" s="745"/>
      <c r="AK28" s="745"/>
      <c r="AL28" s="746"/>
      <c r="AN28" s="735" t="s">
        <v>350</v>
      </c>
      <c r="AO28" s="736"/>
      <c r="AP28" s="736"/>
      <c r="AQ28" s="736"/>
      <c r="AR28" s="736"/>
      <c r="AS28" s="738"/>
      <c r="AT28" s="739"/>
      <c r="AU28" s="739"/>
      <c r="AV28" s="739"/>
      <c r="AW28" s="739"/>
      <c r="AX28" s="739"/>
      <c r="AY28" s="739"/>
      <c r="AZ28" s="741" t="s">
        <v>351</v>
      </c>
      <c r="BA28" s="742"/>
      <c r="BB28" s="742"/>
      <c r="BC28" s="742"/>
      <c r="BD28" s="742"/>
      <c r="BE28" s="743"/>
      <c r="BF28" s="486"/>
      <c r="BG28" s="487"/>
      <c r="BH28" s="487"/>
      <c r="BI28" s="487"/>
      <c r="BJ28" s="487"/>
      <c r="BK28" s="487"/>
      <c r="BL28" s="487"/>
      <c r="BM28" s="487"/>
      <c r="BN28" s="744"/>
      <c r="BO28" s="745" t="s">
        <v>359</v>
      </c>
      <c r="BP28" s="745"/>
      <c r="BQ28" s="745"/>
      <c r="BR28" s="745"/>
      <c r="BS28" s="745"/>
      <c r="BT28" s="745"/>
      <c r="BU28" s="745"/>
      <c r="BV28" s="745"/>
      <c r="BW28" s="745"/>
      <c r="BX28" s="746"/>
    </row>
    <row r="29" spans="1:76" ht="15" thickBot="1" x14ac:dyDescent="0.2">
      <c r="B29" s="735" t="s">
        <v>350</v>
      </c>
      <c r="C29" s="736"/>
      <c r="D29" s="736"/>
      <c r="E29" s="736"/>
      <c r="F29" s="736"/>
      <c r="G29" s="738"/>
      <c r="H29" s="739"/>
      <c r="I29" s="739"/>
      <c r="J29" s="739"/>
      <c r="K29" s="739"/>
      <c r="L29" s="739"/>
      <c r="M29" s="739"/>
      <c r="N29" s="741" t="s">
        <v>351</v>
      </c>
      <c r="O29" s="742"/>
      <c r="P29" s="742"/>
      <c r="Q29" s="742"/>
      <c r="R29" s="742"/>
      <c r="S29" s="743"/>
      <c r="T29" s="486"/>
      <c r="U29" s="487"/>
      <c r="V29" s="487"/>
      <c r="W29" s="487"/>
      <c r="X29" s="487"/>
      <c r="Y29" s="487"/>
      <c r="Z29" s="487"/>
      <c r="AA29" s="487"/>
      <c r="AB29" s="744"/>
      <c r="AC29" s="745" t="s">
        <v>359</v>
      </c>
      <c r="AD29" s="745"/>
      <c r="AE29" s="745"/>
      <c r="AF29" s="745"/>
      <c r="AG29" s="745"/>
      <c r="AH29" s="745"/>
      <c r="AI29" s="745"/>
      <c r="AJ29" s="745"/>
      <c r="AK29" s="745"/>
      <c r="AL29" s="746"/>
      <c r="AN29" s="735" t="s">
        <v>350</v>
      </c>
      <c r="AO29" s="736"/>
      <c r="AP29" s="736"/>
      <c r="AQ29" s="736"/>
      <c r="AR29" s="736"/>
      <c r="AS29" s="738"/>
      <c r="AT29" s="739"/>
      <c r="AU29" s="739"/>
      <c r="AV29" s="739"/>
      <c r="AW29" s="739"/>
      <c r="AX29" s="739"/>
      <c r="AY29" s="739"/>
      <c r="AZ29" s="741" t="s">
        <v>351</v>
      </c>
      <c r="BA29" s="742"/>
      <c r="BB29" s="742"/>
      <c r="BC29" s="742"/>
      <c r="BD29" s="742"/>
      <c r="BE29" s="743"/>
      <c r="BF29" s="486"/>
      <c r="BG29" s="487"/>
      <c r="BH29" s="487"/>
      <c r="BI29" s="487"/>
      <c r="BJ29" s="487"/>
      <c r="BK29" s="487"/>
      <c r="BL29" s="487"/>
      <c r="BM29" s="487"/>
      <c r="BN29" s="744"/>
      <c r="BO29" s="745" t="s">
        <v>359</v>
      </c>
      <c r="BP29" s="745"/>
      <c r="BQ29" s="745"/>
      <c r="BR29" s="745"/>
      <c r="BS29" s="745"/>
      <c r="BT29" s="745"/>
      <c r="BU29" s="745"/>
      <c r="BV29" s="745"/>
      <c r="BW29" s="745"/>
      <c r="BX29" s="746"/>
    </row>
    <row r="30" spans="1:76" ht="15" thickBot="1" x14ac:dyDescent="0.2">
      <c r="B30" s="735" t="s">
        <v>350</v>
      </c>
      <c r="C30" s="736"/>
      <c r="D30" s="736"/>
      <c r="E30" s="736"/>
      <c r="F30" s="736"/>
      <c r="G30" s="738"/>
      <c r="H30" s="739"/>
      <c r="I30" s="739"/>
      <c r="J30" s="739"/>
      <c r="K30" s="739"/>
      <c r="L30" s="739"/>
      <c r="M30" s="739"/>
      <c r="N30" s="741" t="s">
        <v>351</v>
      </c>
      <c r="O30" s="742"/>
      <c r="P30" s="742"/>
      <c r="Q30" s="742"/>
      <c r="R30" s="742"/>
      <c r="S30" s="743"/>
      <c r="T30" s="486"/>
      <c r="U30" s="487"/>
      <c r="V30" s="487"/>
      <c r="W30" s="487"/>
      <c r="X30" s="487"/>
      <c r="Y30" s="487"/>
      <c r="Z30" s="487"/>
      <c r="AA30" s="487"/>
      <c r="AB30" s="744"/>
      <c r="AC30" s="745" t="s">
        <v>359</v>
      </c>
      <c r="AD30" s="745"/>
      <c r="AE30" s="745"/>
      <c r="AF30" s="745"/>
      <c r="AG30" s="745"/>
      <c r="AH30" s="745"/>
      <c r="AI30" s="745"/>
      <c r="AJ30" s="745"/>
      <c r="AK30" s="745"/>
      <c r="AL30" s="746"/>
      <c r="AN30" s="735" t="s">
        <v>350</v>
      </c>
      <c r="AO30" s="736"/>
      <c r="AP30" s="736"/>
      <c r="AQ30" s="736"/>
      <c r="AR30" s="736"/>
      <c r="AS30" s="738"/>
      <c r="AT30" s="739"/>
      <c r="AU30" s="739"/>
      <c r="AV30" s="739"/>
      <c r="AW30" s="739"/>
      <c r="AX30" s="739"/>
      <c r="AY30" s="739"/>
      <c r="AZ30" s="741" t="s">
        <v>351</v>
      </c>
      <c r="BA30" s="742"/>
      <c r="BB30" s="742"/>
      <c r="BC30" s="742"/>
      <c r="BD30" s="742"/>
      <c r="BE30" s="743"/>
      <c r="BF30" s="486"/>
      <c r="BG30" s="487"/>
      <c r="BH30" s="487"/>
      <c r="BI30" s="487"/>
      <c r="BJ30" s="487"/>
      <c r="BK30" s="487"/>
      <c r="BL30" s="487"/>
      <c r="BM30" s="487"/>
      <c r="BN30" s="744"/>
      <c r="BO30" s="745" t="s">
        <v>359</v>
      </c>
      <c r="BP30" s="745"/>
      <c r="BQ30" s="745"/>
      <c r="BR30" s="745"/>
      <c r="BS30" s="745"/>
      <c r="BT30" s="745"/>
      <c r="BU30" s="745"/>
      <c r="BV30" s="745"/>
      <c r="BW30" s="745"/>
      <c r="BX30" s="746"/>
    </row>
    <row r="34" spans="2:56" ht="14.25" thickBot="1" x14ac:dyDescent="0.2"/>
    <row r="35" spans="2:56" ht="15" thickBot="1" x14ac:dyDescent="0.2">
      <c r="B35" s="483" t="s">
        <v>360</v>
      </c>
      <c r="C35" s="484"/>
      <c r="D35" s="484"/>
      <c r="E35" s="484"/>
      <c r="F35" s="484"/>
      <c r="G35" s="485"/>
      <c r="H35" s="486"/>
      <c r="I35" s="487"/>
      <c r="J35" s="487"/>
      <c r="K35" s="487"/>
      <c r="L35" s="487"/>
      <c r="M35" s="487"/>
      <c r="N35" s="487"/>
      <c r="O35" s="487"/>
      <c r="P35" s="487"/>
      <c r="Q35" s="487"/>
      <c r="R35" s="487"/>
      <c r="S35" s="487"/>
      <c r="T35" s="487"/>
      <c r="U35" s="487"/>
      <c r="V35" s="488"/>
    </row>
    <row r="37" spans="2:56" ht="14.25" thickBot="1" x14ac:dyDescent="0.2"/>
    <row r="38" spans="2:56" ht="15" thickBot="1" x14ac:dyDescent="0.2">
      <c r="B38" s="496" t="s">
        <v>2</v>
      </c>
      <c r="C38" s="497"/>
      <c r="D38" s="497"/>
      <c r="E38" s="497"/>
      <c r="F38" s="497"/>
      <c r="G38" s="497"/>
      <c r="H38" s="497"/>
      <c r="I38" s="497"/>
      <c r="J38" s="498"/>
      <c r="K38" s="496" t="s">
        <v>347</v>
      </c>
      <c r="L38" s="497"/>
      <c r="M38" s="497"/>
      <c r="N38" s="497"/>
      <c r="O38" s="497"/>
      <c r="P38" s="497"/>
      <c r="Q38" s="497"/>
      <c r="R38" s="497"/>
      <c r="S38" s="497"/>
      <c r="T38" s="497"/>
      <c r="U38" s="497"/>
      <c r="V38" s="497"/>
      <c r="W38" s="497"/>
      <c r="X38" s="497"/>
      <c r="Y38" s="498"/>
      <c r="AF38" s="496" t="s">
        <v>348</v>
      </c>
      <c r="AG38" s="497"/>
      <c r="AH38" s="497"/>
      <c r="AI38" s="497"/>
      <c r="AJ38" s="497"/>
      <c r="AK38" s="497"/>
      <c r="AL38" s="497"/>
      <c r="AM38" s="497"/>
      <c r="AN38" s="497"/>
      <c r="AO38" s="497"/>
      <c r="AP38" s="497"/>
      <c r="AQ38" s="497"/>
      <c r="AR38" s="497"/>
      <c r="AS38" s="497"/>
      <c r="AT38" s="497"/>
      <c r="AU38" s="497"/>
      <c r="AV38" s="497"/>
      <c r="AW38" s="497"/>
      <c r="AX38" s="497"/>
      <c r="AY38" s="497"/>
      <c r="AZ38" s="497"/>
      <c r="BA38" s="498"/>
    </row>
    <row r="39" spans="2:56" ht="13.5" customHeight="1" x14ac:dyDescent="0.15">
      <c r="B39" s="468" t="s">
        <v>352</v>
      </c>
      <c r="C39" s="469"/>
      <c r="D39" s="469"/>
      <c r="E39" s="469"/>
      <c r="F39" s="469"/>
      <c r="G39" s="469"/>
      <c r="H39" s="469"/>
      <c r="I39" s="469"/>
      <c r="J39" s="470"/>
      <c r="K39" s="477" t="s">
        <v>361</v>
      </c>
      <c r="L39" s="477"/>
      <c r="M39" s="477"/>
      <c r="N39" s="477"/>
      <c r="O39" s="477"/>
      <c r="P39" s="477"/>
      <c r="Q39" s="477"/>
      <c r="R39" s="477"/>
      <c r="S39" s="477"/>
      <c r="T39" s="477"/>
      <c r="U39" s="477"/>
      <c r="V39" s="477"/>
      <c r="W39" s="477"/>
      <c r="X39" s="477"/>
      <c r="Y39" s="478"/>
      <c r="AF39" s="468"/>
      <c r="AG39" s="469"/>
      <c r="AH39" s="469"/>
      <c r="AI39" s="469"/>
      <c r="AJ39" s="469"/>
      <c r="AK39" s="469"/>
      <c r="AL39" s="469"/>
      <c r="AM39" s="469"/>
      <c r="AN39" s="469"/>
      <c r="AO39" s="469"/>
      <c r="AP39" s="469"/>
      <c r="AQ39" s="469"/>
      <c r="AR39" s="469"/>
      <c r="AS39" s="469"/>
      <c r="AT39" s="469"/>
      <c r="AU39" s="469"/>
      <c r="AV39" s="469"/>
      <c r="AW39" s="469"/>
      <c r="AX39" s="469"/>
      <c r="AY39" s="469"/>
      <c r="AZ39" s="469"/>
      <c r="BA39" s="470"/>
    </row>
    <row r="40" spans="2:56" ht="13.5" customHeight="1" x14ac:dyDescent="0.15">
      <c r="B40" s="471"/>
      <c r="C40" s="472"/>
      <c r="D40" s="472"/>
      <c r="E40" s="472"/>
      <c r="F40" s="472"/>
      <c r="G40" s="472"/>
      <c r="H40" s="472"/>
      <c r="I40" s="472"/>
      <c r="J40" s="473"/>
      <c r="K40" s="479"/>
      <c r="L40" s="479"/>
      <c r="M40" s="479"/>
      <c r="N40" s="479"/>
      <c r="O40" s="479"/>
      <c r="P40" s="479"/>
      <c r="Q40" s="479"/>
      <c r="R40" s="479"/>
      <c r="S40" s="479"/>
      <c r="T40" s="479"/>
      <c r="U40" s="479"/>
      <c r="V40" s="479"/>
      <c r="W40" s="479"/>
      <c r="X40" s="479"/>
      <c r="Y40" s="480"/>
      <c r="AF40" s="471"/>
      <c r="AG40" s="472"/>
      <c r="AH40" s="472"/>
      <c r="AI40" s="472"/>
      <c r="AJ40" s="472"/>
      <c r="AK40" s="472"/>
      <c r="AL40" s="472"/>
      <c r="AM40" s="472"/>
      <c r="AN40" s="472"/>
      <c r="AO40" s="472"/>
      <c r="AP40" s="472"/>
      <c r="AQ40" s="472"/>
      <c r="AR40" s="472"/>
      <c r="AS40" s="472"/>
      <c r="AT40" s="472"/>
      <c r="AU40" s="472"/>
      <c r="AV40" s="472"/>
      <c r="AW40" s="472"/>
      <c r="AX40" s="472"/>
      <c r="AY40" s="472"/>
      <c r="AZ40" s="472"/>
      <c r="BA40" s="473"/>
    </row>
    <row r="41" spans="2:56" ht="14.25" customHeight="1" thickBot="1" x14ac:dyDescent="0.2">
      <c r="B41" s="474"/>
      <c r="C41" s="475"/>
      <c r="D41" s="475"/>
      <c r="E41" s="475"/>
      <c r="F41" s="475"/>
      <c r="G41" s="475"/>
      <c r="H41" s="475"/>
      <c r="I41" s="475"/>
      <c r="J41" s="476"/>
      <c r="K41" s="481"/>
      <c r="L41" s="481"/>
      <c r="M41" s="481"/>
      <c r="N41" s="481"/>
      <c r="O41" s="481"/>
      <c r="P41" s="481"/>
      <c r="Q41" s="481"/>
      <c r="R41" s="481"/>
      <c r="S41" s="481"/>
      <c r="T41" s="481"/>
      <c r="U41" s="481"/>
      <c r="V41" s="481"/>
      <c r="W41" s="481"/>
      <c r="X41" s="481"/>
      <c r="Y41" s="482"/>
      <c r="AF41" s="474"/>
      <c r="AG41" s="475"/>
      <c r="AH41" s="475"/>
      <c r="AI41" s="475"/>
      <c r="AJ41" s="475"/>
      <c r="AK41" s="475"/>
      <c r="AL41" s="475"/>
      <c r="AM41" s="475"/>
      <c r="AN41" s="475"/>
      <c r="AO41" s="475"/>
      <c r="AP41" s="475"/>
      <c r="AQ41" s="475"/>
      <c r="AR41" s="475"/>
      <c r="AS41" s="475"/>
      <c r="AT41" s="475"/>
      <c r="AU41" s="475"/>
      <c r="AV41" s="475"/>
      <c r="AW41" s="475"/>
      <c r="AX41" s="475"/>
      <c r="AY41" s="475"/>
      <c r="AZ41" s="475"/>
      <c r="BA41" s="476"/>
    </row>
    <row r="43" spans="2:56" x14ac:dyDescent="0.15">
      <c r="AF43" s="78" t="s">
        <v>362</v>
      </c>
    </row>
    <row r="47" spans="2:56" ht="14.25" thickBot="1" x14ac:dyDescent="0.2"/>
    <row r="48" spans="2:56" ht="15" thickBot="1" x14ac:dyDescent="0.2">
      <c r="B48" s="735" t="s">
        <v>353</v>
      </c>
      <c r="C48" s="736"/>
      <c r="D48" s="736"/>
      <c r="E48" s="736"/>
      <c r="F48" s="737"/>
      <c r="G48" s="738"/>
      <c r="H48" s="739"/>
      <c r="I48" s="739"/>
      <c r="J48" s="739"/>
      <c r="K48" s="739"/>
      <c r="L48" s="739"/>
      <c r="M48" s="740"/>
      <c r="N48" s="741" t="s">
        <v>351</v>
      </c>
      <c r="O48" s="742"/>
      <c r="P48" s="742"/>
      <c r="Q48" s="742"/>
      <c r="R48" s="742"/>
      <c r="S48" s="743"/>
      <c r="T48" s="486"/>
      <c r="U48" s="487"/>
      <c r="V48" s="487"/>
      <c r="W48" s="487"/>
      <c r="X48" s="487"/>
      <c r="Y48" s="487"/>
      <c r="Z48" s="487"/>
      <c r="AA48" s="487"/>
      <c r="AB48" s="744"/>
      <c r="AD48" s="735" t="s">
        <v>353</v>
      </c>
      <c r="AE48" s="736"/>
      <c r="AF48" s="736"/>
      <c r="AG48" s="736"/>
      <c r="AH48" s="737"/>
      <c r="AI48" s="738"/>
      <c r="AJ48" s="739"/>
      <c r="AK48" s="739"/>
      <c r="AL48" s="739"/>
      <c r="AM48" s="739"/>
      <c r="AN48" s="739"/>
      <c r="AO48" s="740"/>
      <c r="AP48" s="741" t="s">
        <v>351</v>
      </c>
      <c r="AQ48" s="742"/>
      <c r="AR48" s="742"/>
      <c r="AS48" s="742"/>
      <c r="AT48" s="742"/>
      <c r="AU48" s="743"/>
      <c r="AV48" s="486"/>
      <c r="AW48" s="487"/>
      <c r="AX48" s="487"/>
      <c r="AY48" s="487"/>
      <c r="AZ48" s="487"/>
      <c r="BA48" s="487"/>
      <c r="BB48" s="487"/>
      <c r="BC48" s="487"/>
      <c r="BD48" s="744"/>
    </row>
    <row r="49" spans="2:56" ht="15" thickBot="1" x14ac:dyDescent="0.2">
      <c r="B49" s="735" t="s">
        <v>353</v>
      </c>
      <c r="C49" s="736"/>
      <c r="D49" s="736"/>
      <c r="E49" s="736"/>
      <c r="F49" s="737"/>
      <c r="G49" s="738"/>
      <c r="H49" s="739"/>
      <c r="I49" s="739"/>
      <c r="J49" s="739"/>
      <c r="K49" s="739"/>
      <c r="L49" s="739"/>
      <c r="M49" s="740"/>
      <c r="N49" s="741" t="s">
        <v>351</v>
      </c>
      <c r="O49" s="742"/>
      <c r="P49" s="742"/>
      <c r="Q49" s="742"/>
      <c r="R49" s="742"/>
      <c r="S49" s="743"/>
      <c r="T49" s="486"/>
      <c r="U49" s="487"/>
      <c r="V49" s="487"/>
      <c r="W49" s="487"/>
      <c r="X49" s="487"/>
      <c r="Y49" s="487"/>
      <c r="Z49" s="487"/>
      <c r="AA49" s="487"/>
      <c r="AB49" s="744"/>
      <c r="AD49" s="735" t="s">
        <v>353</v>
      </c>
      <c r="AE49" s="736"/>
      <c r="AF49" s="736"/>
      <c r="AG49" s="736"/>
      <c r="AH49" s="737"/>
      <c r="AI49" s="738"/>
      <c r="AJ49" s="739"/>
      <c r="AK49" s="739"/>
      <c r="AL49" s="739"/>
      <c r="AM49" s="739"/>
      <c r="AN49" s="739"/>
      <c r="AO49" s="740"/>
      <c r="AP49" s="741" t="s">
        <v>351</v>
      </c>
      <c r="AQ49" s="742"/>
      <c r="AR49" s="742"/>
      <c r="AS49" s="742"/>
      <c r="AT49" s="742"/>
      <c r="AU49" s="743"/>
      <c r="AV49" s="486"/>
      <c r="AW49" s="487"/>
      <c r="AX49" s="487"/>
      <c r="AY49" s="487"/>
      <c r="AZ49" s="487"/>
      <c r="BA49" s="487"/>
      <c r="BB49" s="487"/>
      <c r="BC49" s="487"/>
      <c r="BD49" s="744"/>
    </row>
    <row r="50" spans="2:56" ht="15" thickBot="1" x14ac:dyDescent="0.2">
      <c r="B50" s="735" t="s">
        <v>353</v>
      </c>
      <c r="C50" s="736"/>
      <c r="D50" s="736"/>
      <c r="E50" s="736"/>
      <c r="F50" s="737"/>
      <c r="G50" s="738"/>
      <c r="H50" s="739"/>
      <c r="I50" s="739"/>
      <c r="J50" s="739"/>
      <c r="K50" s="739"/>
      <c r="L50" s="739"/>
      <c r="M50" s="740"/>
      <c r="N50" s="741" t="s">
        <v>351</v>
      </c>
      <c r="O50" s="742"/>
      <c r="P50" s="742"/>
      <c r="Q50" s="742"/>
      <c r="R50" s="742"/>
      <c r="S50" s="743"/>
      <c r="T50" s="486"/>
      <c r="U50" s="487"/>
      <c r="V50" s="487"/>
      <c r="W50" s="487"/>
      <c r="X50" s="487"/>
      <c r="Y50" s="487"/>
      <c r="Z50" s="487"/>
      <c r="AA50" s="487"/>
      <c r="AB50" s="744"/>
      <c r="AD50" s="735" t="s">
        <v>353</v>
      </c>
      <c r="AE50" s="736"/>
      <c r="AF50" s="736"/>
      <c r="AG50" s="736"/>
      <c r="AH50" s="737"/>
      <c r="AI50" s="738"/>
      <c r="AJ50" s="739"/>
      <c r="AK50" s="739"/>
      <c r="AL50" s="739"/>
      <c r="AM50" s="739"/>
      <c r="AN50" s="739"/>
      <c r="AO50" s="740"/>
      <c r="AP50" s="741" t="s">
        <v>351</v>
      </c>
      <c r="AQ50" s="742"/>
      <c r="AR50" s="742"/>
      <c r="AS50" s="742"/>
      <c r="AT50" s="742"/>
      <c r="AU50" s="743"/>
      <c r="AV50" s="486"/>
      <c r="AW50" s="487"/>
      <c r="AX50" s="487"/>
      <c r="AY50" s="487"/>
      <c r="AZ50" s="487"/>
      <c r="BA50" s="487"/>
      <c r="BB50" s="487"/>
      <c r="BC50" s="487"/>
      <c r="BD50" s="744"/>
    </row>
    <row r="51" spans="2:56" ht="15" thickBot="1" x14ac:dyDescent="0.2">
      <c r="B51" s="735" t="s">
        <v>353</v>
      </c>
      <c r="C51" s="736"/>
      <c r="D51" s="736"/>
      <c r="E51" s="736"/>
      <c r="F51" s="737"/>
      <c r="G51" s="738"/>
      <c r="H51" s="739"/>
      <c r="I51" s="739"/>
      <c r="J51" s="739"/>
      <c r="K51" s="739"/>
      <c r="L51" s="739"/>
      <c r="M51" s="740"/>
      <c r="N51" s="741" t="s">
        <v>351</v>
      </c>
      <c r="O51" s="742"/>
      <c r="P51" s="742"/>
      <c r="Q51" s="742"/>
      <c r="R51" s="742"/>
      <c r="S51" s="743"/>
      <c r="T51" s="486"/>
      <c r="U51" s="487"/>
      <c r="V51" s="487"/>
      <c r="W51" s="487"/>
      <c r="X51" s="487"/>
      <c r="Y51" s="487"/>
      <c r="Z51" s="487"/>
      <c r="AA51" s="487"/>
      <c r="AB51" s="744"/>
      <c r="AD51" s="735" t="s">
        <v>353</v>
      </c>
      <c r="AE51" s="736"/>
      <c r="AF51" s="736"/>
      <c r="AG51" s="736"/>
      <c r="AH51" s="737"/>
      <c r="AI51" s="738"/>
      <c r="AJ51" s="739"/>
      <c r="AK51" s="739"/>
      <c r="AL51" s="739"/>
      <c r="AM51" s="739"/>
      <c r="AN51" s="739"/>
      <c r="AO51" s="740"/>
      <c r="AP51" s="741" t="s">
        <v>351</v>
      </c>
      <c r="AQ51" s="742"/>
      <c r="AR51" s="742"/>
      <c r="AS51" s="742"/>
      <c r="AT51" s="742"/>
      <c r="AU51" s="743"/>
      <c r="AV51" s="486"/>
      <c r="AW51" s="487"/>
      <c r="AX51" s="487"/>
      <c r="AY51" s="487"/>
      <c r="AZ51" s="487"/>
      <c r="BA51" s="487"/>
      <c r="BB51" s="487"/>
      <c r="BC51" s="487"/>
      <c r="BD51" s="744"/>
    </row>
    <row r="52" spans="2:56" ht="15" thickBot="1" x14ac:dyDescent="0.2">
      <c r="B52" s="735" t="s">
        <v>353</v>
      </c>
      <c r="C52" s="736"/>
      <c r="D52" s="736"/>
      <c r="E52" s="736"/>
      <c r="F52" s="737"/>
      <c r="G52" s="738"/>
      <c r="H52" s="739"/>
      <c r="I52" s="739"/>
      <c r="J52" s="739"/>
      <c r="K52" s="739"/>
      <c r="L52" s="739"/>
      <c r="M52" s="740"/>
      <c r="N52" s="741" t="s">
        <v>351</v>
      </c>
      <c r="O52" s="742"/>
      <c r="P52" s="742"/>
      <c r="Q52" s="742"/>
      <c r="R52" s="742"/>
      <c r="S52" s="743"/>
      <c r="T52" s="486"/>
      <c r="U52" s="487"/>
      <c r="V52" s="487"/>
      <c r="W52" s="487"/>
      <c r="X52" s="487"/>
      <c r="Y52" s="487"/>
      <c r="Z52" s="487"/>
      <c r="AA52" s="487"/>
      <c r="AB52" s="744"/>
      <c r="AD52" s="735" t="s">
        <v>353</v>
      </c>
      <c r="AE52" s="736"/>
      <c r="AF52" s="736"/>
      <c r="AG52" s="736"/>
      <c r="AH52" s="737"/>
      <c r="AI52" s="738"/>
      <c r="AJ52" s="739"/>
      <c r="AK52" s="739"/>
      <c r="AL52" s="739"/>
      <c r="AM52" s="739"/>
      <c r="AN52" s="739"/>
      <c r="AO52" s="740"/>
      <c r="AP52" s="741" t="s">
        <v>351</v>
      </c>
      <c r="AQ52" s="742"/>
      <c r="AR52" s="742"/>
      <c r="AS52" s="742"/>
      <c r="AT52" s="742"/>
      <c r="AU52" s="743"/>
      <c r="AV52" s="486"/>
      <c r="AW52" s="487"/>
      <c r="AX52" s="487"/>
      <c r="AY52" s="487"/>
      <c r="AZ52" s="487"/>
      <c r="BA52" s="487"/>
      <c r="BB52" s="487"/>
      <c r="BC52" s="487"/>
      <c r="BD52" s="744"/>
    </row>
    <row r="53" spans="2:56" ht="15" thickBot="1" x14ac:dyDescent="0.2">
      <c r="B53" s="735" t="s">
        <v>353</v>
      </c>
      <c r="C53" s="736"/>
      <c r="D53" s="736"/>
      <c r="E53" s="736"/>
      <c r="F53" s="737"/>
      <c r="G53" s="738"/>
      <c r="H53" s="739"/>
      <c r="I53" s="739"/>
      <c r="J53" s="739"/>
      <c r="K53" s="739"/>
      <c r="L53" s="739"/>
      <c r="M53" s="740"/>
      <c r="N53" s="741" t="s">
        <v>351</v>
      </c>
      <c r="O53" s="742"/>
      <c r="P53" s="742"/>
      <c r="Q53" s="742"/>
      <c r="R53" s="742"/>
      <c r="S53" s="743"/>
      <c r="T53" s="486"/>
      <c r="U53" s="487"/>
      <c r="V53" s="487"/>
      <c r="W53" s="487"/>
      <c r="X53" s="487"/>
      <c r="Y53" s="487"/>
      <c r="Z53" s="487"/>
      <c r="AA53" s="487"/>
      <c r="AB53" s="744"/>
      <c r="AD53" s="735" t="s">
        <v>353</v>
      </c>
      <c r="AE53" s="736"/>
      <c r="AF53" s="736"/>
      <c r="AG53" s="736"/>
      <c r="AH53" s="737"/>
      <c r="AI53" s="738"/>
      <c r="AJ53" s="739"/>
      <c r="AK53" s="739"/>
      <c r="AL53" s="739"/>
      <c r="AM53" s="739"/>
      <c r="AN53" s="739"/>
      <c r="AO53" s="740"/>
      <c r="AP53" s="741" t="s">
        <v>351</v>
      </c>
      <c r="AQ53" s="742"/>
      <c r="AR53" s="742"/>
      <c r="AS53" s="742"/>
      <c r="AT53" s="742"/>
      <c r="AU53" s="743"/>
      <c r="AV53" s="486"/>
      <c r="AW53" s="487"/>
      <c r="AX53" s="487"/>
      <c r="AY53" s="487"/>
      <c r="AZ53" s="487"/>
      <c r="BA53" s="487"/>
      <c r="BB53" s="487"/>
      <c r="BC53" s="487"/>
      <c r="BD53" s="744"/>
    </row>
    <row r="54" spans="2:56" ht="15" thickBot="1" x14ac:dyDescent="0.2">
      <c r="B54" s="735" t="s">
        <v>353</v>
      </c>
      <c r="C54" s="736"/>
      <c r="D54" s="736"/>
      <c r="E54" s="736"/>
      <c r="F54" s="737"/>
      <c r="G54" s="738"/>
      <c r="H54" s="739"/>
      <c r="I54" s="739"/>
      <c r="J54" s="739"/>
      <c r="K54" s="739"/>
      <c r="L54" s="739"/>
      <c r="M54" s="740"/>
      <c r="N54" s="741" t="s">
        <v>351</v>
      </c>
      <c r="O54" s="742"/>
      <c r="P54" s="742"/>
      <c r="Q54" s="742"/>
      <c r="R54" s="742"/>
      <c r="S54" s="743"/>
      <c r="T54" s="486"/>
      <c r="U54" s="487"/>
      <c r="V54" s="487"/>
      <c r="W54" s="487"/>
      <c r="X54" s="487"/>
      <c r="Y54" s="487"/>
      <c r="Z54" s="487"/>
      <c r="AA54" s="487"/>
      <c r="AB54" s="744"/>
      <c r="AD54" s="735" t="s">
        <v>353</v>
      </c>
      <c r="AE54" s="736"/>
      <c r="AF54" s="736"/>
      <c r="AG54" s="736"/>
      <c r="AH54" s="737"/>
      <c r="AI54" s="738"/>
      <c r="AJ54" s="739"/>
      <c r="AK54" s="739"/>
      <c r="AL54" s="739"/>
      <c r="AM54" s="739"/>
      <c r="AN54" s="739"/>
      <c r="AO54" s="740"/>
      <c r="AP54" s="741" t="s">
        <v>351</v>
      </c>
      <c r="AQ54" s="742"/>
      <c r="AR54" s="742"/>
      <c r="AS54" s="742"/>
      <c r="AT54" s="742"/>
      <c r="AU54" s="743"/>
      <c r="AV54" s="486"/>
      <c r="AW54" s="487"/>
      <c r="AX54" s="487"/>
      <c r="AY54" s="487"/>
      <c r="AZ54" s="487"/>
      <c r="BA54" s="487"/>
      <c r="BB54" s="487"/>
      <c r="BC54" s="487"/>
      <c r="BD54" s="744"/>
    </row>
    <row r="55" spans="2:56" ht="15" thickBot="1" x14ac:dyDescent="0.2">
      <c r="B55" s="735" t="s">
        <v>353</v>
      </c>
      <c r="C55" s="736"/>
      <c r="D55" s="736"/>
      <c r="E55" s="736"/>
      <c r="F55" s="737"/>
      <c r="G55" s="738"/>
      <c r="H55" s="739"/>
      <c r="I55" s="739"/>
      <c r="J55" s="739"/>
      <c r="K55" s="739"/>
      <c r="L55" s="739"/>
      <c r="M55" s="740"/>
      <c r="N55" s="741" t="s">
        <v>351</v>
      </c>
      <c r="O55" s="742"/>
      <c r="P55" s="742"/>
      <c r="Q55" s="742"/>
      <c r="R55" s="742"/>
      <c r="S55" s="743"/>
      <c r="T55" s="486"/>
      <c r="U55" s="487"/>
      <c r="V55" s="487"/>
      <c r="W55" s="487"/>
      <c r="X55" s="487"/>
      <c r="Y55" s="487"/>
      <c r="Z55" s="487"/>
      <c r="AA55" s="487"/>
      <c r="AB55" s="744"/>
      <c r="AD55" s="735" t="s">
        <v>353</v>
      </c>
      <c r="AE55" s="736"/>
      <c r="AF55" s="736"/>
      <c r="AG55" s="736"/>
      <c r="AH55" s="737"/>
      <c r="AI55" s="738"/>
      <c r="AJ55" s="739"/>
      <c r="AK55" s="739"/>
      <c r="AL55" s="739"/>
      <c r="AM55" s="739"/>
      <c r="AN55" s="739"/>
      <c r="AO55" s="740"/>
      <c r="AP55" s="741" t="s">
        <v>351</v>
      </c>
      <c r="AQ55" s="742"/>
      <c r="AR55" s="742"/>
      <c r="AS55" s="742"/>
      <c r="AT55" s="742"/>
      <c r="AU55" s="743"/>
      <c r="AV55" s="486"/>
      <c r="AW55" s="487"/>
      <c r="AX55" s="487"/>
      <c r="AY55" s="487"/>
      <c r="AZ55" s="487"/>
      <c r="BA55" s="487"/>
      <c r="BB55" s="487"/>
      <c r="BC55" s="487"/>
      <c r="BD55" s="744"/>
    </row>
    <row r="56" spans="2:56" ht="15" thickBot="1" x14ac:dyDescent="0.2">
      <c r="B56" s="735" t="s">
        <v>353</v>
      </c>
      <c r="C56" s="736"/>
      <c r="D56" s="736"/>
      <c r="E56" s="736"/>
      <c r="F56" s="737"/>
      <c r="G56" s="738"/>
      <c r="H56" s="739"/>
      <c r="I56" s="739"/>
      <c r="J56" s="739"/>
      <c r="K56" s="739"/>
      <c r="L56" s="739"/>
      <c r="M56" s="740"/>
      <c r="N56" s="741" t="s">
        <v>351</v>
      </c>
      <c r="O56" s="742"/>
      <c r="P56" s="742"/>
      <c r="Q56" s="742"/>
      <c r="R56" s="742"/>
      <c r="S56" s="743"/>
      <c r="T56" s="486"/>
      <c r="U56" s="487"/>
      <c r="V56" s="487"/>
      <c r="W56" s="487"/>
      <c r="X56" s="487"/>
      <c r="Y56" s="487"/>
      <c r="Z56" s="487"/>
      <c r="AA56" s="487"/>
      <c r="AB56" s="744"/>
      <c r="AD56" s="735" t="s">
        <v>353</v>
      </c>
      <c r="AE56" s="736"/>
      <c r="AF56" s="736"/>
      <c r="AG56" s="736"/>
      <c r="AH56" s="737"/>
      <c r="AI56" s="738"/>
      <c r="AJ56" s="739"/>
      <c r="AK56" s="739"/>
      <c r="AL56" s="739"/>
      <c r="AM56" s="739"/>
      <c r="AN56" s="739"/>
      <c r="AO56" s="740"/>
      <c r="AP56" s="741" t="s">
        <v>351</v>
      </c>
      <c r="AQ56" s="742"/>
      <c r="AR56" s="742"/>
      <c r="AS56" s="742"/>
      <c r="AT56" s="742"/>
      <c r="AU56" s="743"/>
      <c r="AV56" s="486"/>
      <c r="AW56" s="487"/>
      <c r="AX56" s="487"/>
      <c r="AY56" s="487"/>
      <c r="AZ56" s="487"/>
      <c r="BA56" s="487"/>
      <c r="BB56" s="487"/>
      <c r="BC56" s="487"/>
      <c r="BD56" s="744"/>
    </row>
    <row r="57" spans="2:56" ht="15" thickBot="1" x14ac:dyDescent="0.2">
      <c r="B57" s="735" t="s">
        <v>353</v>
      </c>
      <c r="C57" s="736"/>
      <c r="D57" s="736"/>
      <c r="E57" s="736"/>
      <c r="F57" s="737"/>
      <c r="G57" s="738"/>
      <c r="H57" s="739"/>
      <c r="I57" s="739"/>
      <c r="J57" s="739"/>
      <c r="K57" s="739"/>
      <c r="L57" s="739"/>
      <c r="M57" s="740"/>
      <c r="N57" s="741" t="s">
        <v>351</v>
      </c>
      <c r="O57" s="742"/>
      <c r="P57" s="742"/>
      <c r="Q57" s="742"/>
      <c r="R57" s="742"/>
      <c r="S57" s="743"/>
      <c r="T57" s="486"/>
      <c r="U57" s="487"/>
      <c r="V57" s="487"/>
      <c r="W57" s="487"/>
      <c r="X57" s="487"/>
      <c r="Y57" s="487"/>
      <c r="Z57" s="487"/>
      <c r="AA57" s="487"/>
      <c r="AB57" s="744"/>
      <c r="AD57" s="735" t="s">
        <v>353</v>
      </c>
      <c r="AE57" s="736"/>
      <c r="AF57" s="736"/>
      <c r="AG57" s="736"/>
      <c r="AH57" s="737"/>
      <c r="AI57" s="738"/>
      <c r="AJ57" s="739"/>
      <c r="AK57" s="739"/>
      <c r="AL57" s="739"/>
      <c r="AM57" s="739"/>
      <c r="AN57" s="739"/>
      <c r="AO57" s="740"/>
      <c r="AP57" s="741" t="s">
        <v>351</v>
      </c>
      <c r="AQ57" s="742"/>
      <c r="AR57" s="742"/>
      <c r="AS57" s="742"/>
      <c r="AT57" s="742"/>
      <c r="AU57" s="743"/>
      <c r="AV57" s="486"/>
      <c r="AW57" s="487"/>
      <c r="AX57" s="487"/>
      <c r="AY57" s="487"/>
      <c r="AZ57" s="487"/>
      <c r="BA57" s="487"/>
      <c r="BB57" s="487"/>
      <c r="BC57" s="487"/>
      <c r="BD57" s="744"/>
    </row>
  </sheetData>
  <mergeCells count="200">
    <mergeCell ref="Z12:AE12"/>
    <mergeCell ref="AC21:AL21"/>
    <mergeCell ref="AF12:BA12"/>
    <mergeCell ref="AN21:AR21"/>
    <mergeCell ref="AS21:AY21"/>
    <mergeCell ref="AZ21:BE21"/>
    <mergeCell ref="B2:BX5"/>
    <mergeCell ref="BQ7:BX7"/>
    <mergeCell ref="B13:J15"/>
    <mergeCell ref="K13:Y15"/>
    <mergeCell ref="AF13:AP15"/>
    <mergeCell ref="AQ13:BA15"/>
    <mergeCell ref="B9:G9"/>
    <mergeCell ref="H9:V9"/>
    <mergeCell ref="B12:J12"/>
    <mergeCell ref="K12:Y12"/>
    <mergeCell ref="BF21:BN21"/>
    <mergeCell ref="BO21:BX21"/>
    <mergeCell ref="B22:F22"/>
    <mergeCell ref="G22:M22"/>
    <mergeCell ref="N22:S22"/>
    <mergeCell ref="T22:AB22"/>
    <mergeCell ref="AC22:AL22"/>
    <mergeCell ref="AN22:AR22"/>
    <mergeCell ref="AS22:AY22"/>
    <mergeCell ref="AZ22:BE22"/>
    <mergeCell ref="BF22:BN22"/>
    <mergeCell ref="BO22:BX22"/>
    <mergeCell ref="B21:F21"/>
    <mergeCell ref="G21:M21"/>
    <mergeCell ref="N21:S21"/>
    <mergeCell ref="T21:AB21"/>
    <mergeCell ref="BO23:BX23"/>
    <mergeCell ref="B24:F24"/>
    <mergeCell ref="G24:M24"/>
    <mergeCell ref="N24:S24"/>
    <mergeCell ref="T24:AB24"/>
    <mergeCell ref="AC24:AL24"/>
    <mergeCell ref="AN24:AR24"/>
    <mergeCell ref="AS24:AY24"/>
    <mergeCell ref="AZ24:BE24"/>
    <mergeCell ref="BF24:BN24"/>
    <mergeCell ref="BO24:BX24"/>
    <mergeCell ref="B23:F23"/>
    <mergeCell ref="G23:M23"/>
    <mergeCell ref="N23:S23"/>
    <mergeCell ref="T23:AB23"/>
    <mergeCell ref="AC23:AL23"/>
    <mergeCell ref="AN23:AR23"/>
    <mergeCell ref="AS23:AY23"/>
    <mergeCell ref="AZ23:BE23"/>
    <mergeCell ref="BF23:BN23"/>
    <mergeCell ref="BO25:BX25"/>
    <mergeCell ref="B26:F26"/>
    <mergeCell ref="G26:M26"/>
    <mergeCell ref="N26:S26"/>
    <mergeCell ref="T26:AB26"/>
    <mergeCell ref="AC26:AL26"/>
    <mergeCell ref="AN26:AR26"/>
    <mergeCell ref="AS26:AY26"/>
    <mergeCell ref="AZ26:BE26"/>
    <mergeCell ref="BF26:BN26"/>
    <mergeCell ref="BO26:BX26"/>
    <mergeCell ref="B25:F25"/>
    <mergeCell ref="G25:M25"/>
    <mergeCell ref="N25:S25"/>
    <mergeCell ref="T25:AB25"/>
    <mergeCell ref="AC25:AL25"/>
    <mergeCell ref="AN25:AR25"/>
    <mergeCell ref="AS25:AY25"/>
    <mergeCell ref="AZ25:BE25"/>
    <mergeCell ref="BF25:BN25"/>
    <mergeCell ref="BO27:BX27"/>
    <mergeCell ref="B28:F28"/>
    <mergeCell ref="G28:M28"/>
    <mergeCell ref="N28:S28"/>
    <mergeCell ref="T28:AB28"/>
    <mergeCell ref="AC28:AL28"/>
    <mergeCell ref="AN28:AR28"/>
    <mergeCell ref="AS28:AY28"/>
    <mergeCell ref="AZ28:BE28"/>
    <mergeCell ref="BF28:BN28"/>
    <mergeCell ref="BO28:BX28"/>
    <mergeCell ref="B27:F27"/>
    <mergeCell ref="G27:M27"/>
    <mergeCell ref="N27:S27"/>
    <mergeCell ref="T27:AB27"/>
    <mergeCell ref="AC27:AL27"/>
    <mergeCell ref="AN27:AR27"/>
    <mergeCell ref="AS27:AY27"/>
    <mergeCell ref="AZ27:BE27"/>
    <mergeCell ref="BF27:BN27"/>
    <mergeCell ref="BO29:BX29"/>
    <mergeCell ref="B30:F30"/>
    <mergeCell ref="G30:M30"/>
    <mergeCell ref="N30:S30"/>
    <mergeCell ref="T30:AB30"/>
    <mergeCell ref="AC30:AL30"/>
    <mergeCell ref="AN30:AR30"/>
    <mergeCell ref="AS30:AY30"/>
    <mergeCell ref="AZ30:BE30"/>
    <mergeCell ref="BF30:BN30"/>
    <mergeCell ref="BO30:BX30"/>
    <mergeCell ref="B29:F29"/>
    <mergeCell ref="G29:M29"/>
    <mergeCell ref="N29:S29"/>
    <mergeCell ref="T29:AB29"/>
    <mergeCell ref="AC29:AL29"/>
    <mergeCell ref="AN29:AR29"/>
    <mergeCell ref="AS29:AY29"/>
    <mergeCell ref="AZ29:BE29"/>
    <mergeCell ref="BF29:BN29"/>
    <mergeCell ref="B35:G35"/>
    <mergeCell ref="H35:V35"/>
    <mergeCell ref="B38:J38"/>
    <mergeCell ref="K38:Y38"/>
    <mergeCell ref="AF38:BA38"/>
    <mergeCell ref="B39:J41"/>
    <mergeCell ref="K39:Y41"/>
    <mergeCell ref="AF39:BA41"/>
    <mergeCell ref="B48:F48"/>
    <mergeCell ref="G48:M48"/>
    <mergeCell ref="N48:S48"/>
    <mergeCell ref="T48:AB48"/>
    <mergeCell ref="AD48:AH48"/>
    <mergeCell ref="AI48:AO48"/>
    <mergeCell ref="AP48:AU48"/>
    <mergeCell ref="AV48:BD48"/>
    <mergeCell ref="B49:F49"/>
    <mergeCell ref="G49:M49"/>
    <mergeCell ref="N49:S49"/>
    <mergeCell ref="T49:AB49"/>
    <mergeCell ref="AD49:AH49"/>
    <mergeCell ref="AI49:AO49"/>
    <mergeCell ref="AP49:AU49"/>
    <mergeCell ref="AV49:BD49"/>
    <mergeCell ref="B50:F50"/>
    <mergeCell ref="G50:M50"/>
    <mergeCell ref="N50:S50"/>
    <mergeCell ref="T50:AB50"/>
    <mergeCell ref="AD50:AH50"/>
    <mergeCell ref="AI50:AO50"/>
    <mergeCell ref="AP50:AU50"/>
    <mergeCell ref="AV50:BD50"/>
    <mergeCell ref="B51:F51"/>
    <mergeCell ref="G51:M51"/>
    <mergeCell ref="N51:S51"/>
    <mergeCell ref="T51:AB51"/>
    <mergeCell ref="AD51:AH51"/>
    <mergeCell ref="AI51:AO51"/>
    <mergeCell ref="AP51:AU51"/>
    <mergeCell ref="AV51:BD51"/>
    <mergeCell ref="B52:F52"/>
    <mergeCell ref="G52:M52"/>
    <mergeCell ref="N52:S52"/>
    <mergeCell ref="T52:AB52"/>
    <mergeCell ref="AD52:AH52"/>
    <mergeCell ref="AI52:AO52"/>
    <mergeCell ref="AP52:AU52"/>
    <mergeCell ref="AV52:BD52"/>
    <mergeCell ref="B53:F53"/>
    <mergeCell ref="G53:M53"/>
    <mergeCell ref="N53:S53"/>
    <mergeCell ref="T53:AB53"/>
    <mergeCell ref="AD53:AH53"/>
    <mergeCell ref="AI53:AO53"/>
    <mergeCell ref="AP53:AU53"/>
    <mergeCell ref="AV53:BD53"/>
    <mergeCell ref="B54:F54"/>
    <mergeCell ref="G54:M54"/>
    <mergeCell ref="N54:S54"/>
    <mergeCell ref="T54:AB54"/>
    <mergeCell ref="AD54:AH54"/>
    <mergeCell ref="AI54:AO54"/>
    <mergeCell ref="AP54:AU54"/>
    <mergeCell ref="AV54:BD54"/>
    <mergeCell ref="B57:F57"/>
    <mergeCell ref="G57:M57"/>
    <mergeCell ref="N57:S57"/>
    <mergeCell ref="T57:AB57"/>
    <mergeCell ref="AD57:AH57"/>
    <mergeCell ref="AI57:AO57"/>
    <mergeCell ref="AP57:AU57"/>
    <mergeCell ref="AV57:BD57"/>
    <mergeCell ref="B55:F55"/>
    <mergeCell ref="G55:M55"/>
    <mergeCell ref="N55:S55"/>
    <mergeCell ref="T55:AB55"/>
    <mergeCell ref="AD55:AH55"/>
    <mergeCell ref="AI55:AO55"/>
    <mergeCell ref="AP55:AU55"/>
    <mergeCell ref="AV55:BD55"/>
    <mergeCell ref="B56:F56"/>
    <mergeCell ref="G56:M56"/>
    <mergeCell ref="N56:S56"/>
    <mergeCell ref="T56:AB56"/>
    <mergeCell ref="AD56:AH56"/>
    <mergeCell ref="AI56:AO56"/>
    <mergeCell ref="AP56:AU56"/>
    <mergeCell ref="AV56:BD56"/>
  </mergeCells>
  <phoneticPr fontId="28"/>
  <pageMargins left="0.25" right="0.25" top="0.75" bottom="0.75" header="0.3" footer="0.3"/>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zoomScale="70" zoomScaleNormal="70" workbookViewId="0">
      <selection activeCell="AH29" sqref="AH29"/>
    </sheetView>
  </sheetViews>
  <sheetFormatPr defaultColWidth="2.5" defaultRowHeight="17.25" x14ac:dyDescent="0.15"/>
  <cols>
    <col min="1" max="49" width="2.5" style="197"/>
    <col min="50" max="50" width="5.5" style="197" bestFit="1" customWidth="1"/>
    <col min="51" max="52" width="2.5" style="197"/>
    <col min="53" max="53" width="5.5" style="197" bestFit="1" customWidth="1"/>
    <col min="54" max="16384" width="2.5" style="197"/>
  </cols>
  <sheetData>
    <row r="1" spans="1:59" s="194" customFormat="1" ht="12.75" customHeight="1" x14ac:dyDescent="0.15"/>
    <row r="2" spans="1:59" s="195" customFormat="1" ht="12.75" customHeight="1" x14ac:dyDescent="0.15">
      <c r="B2" s="781" t="s">
        <v>571</v>
      </c>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row>
    <row r="3" spans="1:59" s="195" customFormat="1" ht="12.75" customHeight="1" x14ac:dyDescent="0.15">
      <c r="B3" s="782"/>
      <c r="C3" s="782"/>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row>
    <row r="4" spans="1:59" s="195" customFormat="1" ht="12.75" customHeight="1" x14ac:dyDescent="0.15">
      <c r="B4" s="782"/>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2"/>
      <c r="AS4" s="782"/>
      <c r="AT4" s="782"/>
      <c r="AU4" s="782"/>
      <c r="AV4" s="782"/>
      <c r="AW4" s="782"/>
      <c r="AX4" s="782"/>
      <c r="AY4" s="782"/>
    </row>
    <row r="5" spans="1:59" s="195" customFormat="1" ht="12.75" customHeight="1" x14ac:dyDescent="0.15">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c r="AH5" s="782"/>
      <c r="AI5" s="782"/>
      <c r="AJ5" s="782"/>
      <c r="AK5" s="782"/>
      <c r="AL5" s="782"/>
      <c r="AM5" s="782"/>
      <c r="AN5" s="782"/>
      <c r="AO5" s="782"/>
      <c r="AP5" s="782"/>
      <c r="AQ5" s="782"/>
      <c r="AR5" s="782"/>
      <c r="AS5" s="782"/>
      <c r="AT5" s="782"/>
      <c r="AU5" s="782"/>
      <c r="AV5" s="782"/>
      <c r="AW5" s="782"/>
      <c r="AX5" s="782"/>
      <c r="AY5" s="782"/>
    </row>
    <row r="6" spans="1:59" s="194" customFormat="1" ht="6.75" customHeight="1" x14ac:dyDescent="0.15">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row>
    <row r="7" spans="1:59" ht="18" thickBot="1" x14ac:dyDescent="0.2">
      <c r="AO7" s="194"/>
      <c r="AQ7" s="194"/>
      <c r="AR7" s="194"/>
      <c r="AS7" s="194"/>
      <c r="AT7" s="194"/>
      <c r="AU7" s="194"/>
      <c r="AV7" s="194"/>
      <c r="AW7" s="194"/>
    </row>
    <row r="8" spans="1:59" ht="13.5" customHeight="1" x14ac:dyDescent="0.15">
      <c r="B8" s="775" t="s">
        <v>584</v>
      </c>
      <c r="C8" s="776"/>
      <c r="D8" s="776"/>
      <c r="E8" s="776"/>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6"/>
      <c r="AY8" s="776"/>
      <c r="AZ8" s="776"/>
      <c r="BA8" s="777"/>
    </row>
    <row r="9" spans="1:59" ht="18" thickBot="1" x14ac:dyDescent="0.2">
      <c r="B9" s="778"/>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79"/>
      <c r="AZ9" s="779"/>
      <c r="BA9" s="780"/>
    </row>
    <row r="10" spans="1:59" ht="14.25" customHeight="1" x14ac:dyDescent="0.15">
      <c r="B10" s="198"/>
      <c r="C10" s="198"/>
      <c r="D10" s="198"/>
      <c r="E10" s="198"/>
      <c r="F10" s="198"/>
      <c r="G10" s="198"/>
      <c r="H10" s="198"/>
      <c r="I10" s="198"/>
      <c r="J10" s="198"/>
      <c r="K10" s="198"/>
      <c r="L10" s="198"/>
      <c r="M10" s="198"/>
      <c r="N10" s="198"/>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row>
    <row r="11" spans="1:59" s="200" customFormat="1" ht="30" customHeight="1" x14ac:dyDescent="0.15">
      <c r="B11" s="769" t="s">
        <v>289</v>
      </c>
      <c r="C11" s="770"/>
      <c r="D11" s="770"/>
      <c r="E11" s="770"/>
      <c r="F11" s="770"/>
      <c r="G11" s="770"/>
      <c r="H11" s="770"/>
      <c r="I11" s="771"/>
      <c r="J11" s="772"/>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4"/>
    </row>
    <row r="12" spans="1:59" ht="8.25" customHeight="1" thickBot="1" x14ac:dyDescent="0.2">
      <c r="B12" s="196"/>
      <c r="C12" s="201"/>
      <c r="D12" s="196"/>
      <c r="E12" s="196"/>
      <c r="F12" s="196"/>
      <c r="G12" s="196"/>
      <c r="H12" s="196"/>
      <c r="I12" s="196"/>
      <c r="J12" s="196"/>
      <c r="K12" s="196"/>
      <c r="L12" s="196"/>
      <c r="M12" s="201"/>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row>
    <row r="13" spans="1:59" ht="32.25" customHeight="1" thickBot="1" x14ac:dyDescent="0.2">
      <c r="B13" s="783" t="s">
        <v>549</v>
      </c>
      <c r="C13" s="784"/>
      <c r="D13" s="784"/>
      <c r="E13" s="784"/>
      <c r="F13" s="784"/>
      <c r="G13" s="784"/>
      <c r="H13" s="784"/>
      <c r="I13" s="784"/>
      <c r="J13" s="784"/>
      <c r="K13" s="784"/>
      <c r="L13" s="784"/>
      <c r="M13" s="784"/>
      <c r="N13" s="785"/>
      <c r="O13" s="783" t="s">
        <v>550</v>
      </c>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5"/>
      <c r="BG13" s="202"/>
    </row>
    <row r="14" spans="1:59" ht="17.25" customHeight="1" x14ac:dyDescent="0.15">
      <c r="A14" s="196"/>
      <c r="B14" s="751" t="s">
        <v>581</v>
      </c>
      <c r="C14" s="761"/>
      <c r="D14" s="761"/>
      <c r="E14" s="761"/>
      <c r="F14" s="761"/>
      <c r="G14" s="761"/>
      <c r="H14" s="761"/>
      <c r="I14" s="761"/>
      <c r="J14" s="761"/>
      <c r="K14" s="761"/>
      <c r="L14" s="761"/>
      <c r="M14" s="761"/>
      <c r="N14" s="762"/>
      <c r="O14" s="203"/>
      <c r="P14" s="204"/>
      <c r="Q14" s="204"/>
      <c r="R14" s="205"/>
      <c r="S14" s="204"/>
      <c r="T14" s="204"/>
      <c r="U14" s="204"/>
      <c r="V14" s="204"/>
      <c r="W14" s="204"/>
      <c r="X14" s="204"/>
      <c r="Y14" s="206"/>
      <c r="Z14" s="204"/>
      <c r="AA14" s="204"/>
      <c r="AB14" s="204"/>
      <c r="AC14" s="204"/>
      <c r="AD14" s="204"/>
      <c r="AE14" s="204"/>
      <c r="AF14" s="204"/>
      <c r="AG14" s="207"/>
      <c r="AH14" s="207"/>
      <c r="AI14" s="207"/>
      <c r="AJ14" s="207"/>
      <c r="AK14" s="207"/>
      <c r="AL14" s="207"/>
      <c r="AM14" s="207"/>
      <c r="AN14" s="207"/>
      <c r="AO14" s="207"/>
      <c r="AP14" s="204"/>
      <c r="AQ14" s="204"/>
      <c r="AR14" s="204"/>
      <c r="AS14" s="204"/>
      <c r="AT14" s="204"/>
      <c r="AU14" s="204"/>
      <c r="AV14" s="204"/>
      <c r="AW14" s="204"/>
      <c r="AX14" s="204"/>
      <c r="AY14" s="204"/>
      <c r="AZ14" s="204"/>
      <c r="BA14" s="208"/>
      <c r="BG14" s="202"/>
    </row>
    <row r="15" spans="1:59" x14ac:dyDescent="0.15">
      <c r="A15" s="196"/>
      <c r="B15" s="763"/>
      <c r="C15" s="764"/>
      <c r="D15" s="764"/>
      <c r="E15" s="764"/>
      <c r="F15" s="764"/>
      <c r="G15" s="764"/>
      <c r="H15" s="764"/>
      <c r="I15" s="764"/>
      <c r="J15" s="764"/>
      <c r="K15" s="764"/>
      <c r="L15" s="764"/>
      <c r="M15" s="764"/>
      <c r="N15" s="765"/>
      <c r="O15" s="209"/>
      <c r="P15" s="210"/>
      <c r="Q15" s="210" t="s">
        <v>551</v>
      </c>
      <c r="R15" s="210"/>
      <c r="S15" s="210"/>
      <c r="T15" s="210"/>
      <c r="U15" s="211"/>
      <c r="V15" s="211"/>
      <c r="W15" s="211"/>
      <c r="X15" s="211"/>
      <c r="Y15" s="211"/>
      <c r="Z15" s="211"/>
      <c r="AA15" s="211"/>
      <c r="AB15" s="211"/>
      <c r="AC15" s="211"/>
      <c r="AD15" s="211"/>
      <c r="AE15" s="211"/>
      <c r="AF15" s="211"/>
      <c r="AG15" s="211"/>
      <c r="AH15" s="211"/>
      <c r="AI15" s="210"/>
      <c r="AJ15" s="211"/>
      <c r="AK15" s="211"/>
      <c r="AL15" s="210"/>
      <c r="AM15" s="210"/>
      <c r="AN15" s="210"/>
      <c r="AO15" s="210"/>
      <c r="AP15" s="210"/>
      <c r="AQ15" s="210"/>
      <c r="AR15" s="210"/>
      <c r="AS15" s="210"/>
      <c r="AT15" s="210"/>
      <c r="AU15" s="210"/>
      <c r="AV15" s="210"/>
      <c r="AW15" s="210"/>
      <c r="AX15" s="210"/>
      <c r="AY15" s="210"/>
      <c r="AZ15" s="201"/>
      <c r="BA15" s="212"/>
      <c r="BG15" s="202"/>
    </row>
    <row r="16" spans="1:59" x14ac:dyDescent="0.15">
      <c r="A16" s="196"/>
      <c r="B16" s="763"/>
      <c r="C16" s="764"/>
      <c r="D16" s="764"/>
      <c r="E16" s="764"/>
      <c r="F16" s="764"/>
      <c r="G16" s="764"/>
      <c r="H16" s="764"/>
      <c r="I16" s="764"/>
      <c r="J16" s="764"/>
      <c r="K16" s="764"/>
      <c r="L16" s="764"/>
      <c r="M16" s="764"/>
      <c r="N16" s="765"/>
      <c r="O16" s="209"/>
      <c r="P16" s="210"/>
      <c r="Q16" s="211"/>
      <c r="R16" s="210"/>
      <c r="S16" s="210"/>
      <c r="T16" s="210"/>
      <c r="U16" s="210"/>
      <c r="V16" s="210"/>
      <c r="W16" s="210"/>
      <c r="X16" s="211"/>
      <c r="Y16" s="211"/>
      <c r="Z16" s="210" t="s">
        <v>552</v>
      </c>
      <c r="AA16" s="210"/>
      <c r="AB16" s="210"/>
      <c r="AC16" s="210"/>
      <c r="AD16" s="210"/>
      <c r="AE16" s="211"/>
      <c r="AF16" s="211"/>
      <c r="AG16" s="211"/>
      <c r="AH16" s="211"/>
      <c r="AI16" s="210" t="s">
        <v>553</v>
      </c>
      <c r="AJ16" s="210"/>
      <c r="AK16" s="210"/>
      <c r="AL16" s="210"/>
      <c r="AM16" s="210"/>
      <c r="AN16" s="210"/>
      <c r="AO16" s="210"/>
      <c r="AP16" s="210"/>
      <c r="AQ16" s="210"/>
      <c r="AR16" s="210"/>
      <c r="AS16" s="210"/>
      <c r="AT16" s="210"/>
      <c r="AU16" s="210"/>
      <c r="AV16" s="210"/>
      <c r="AW16" s="210"/>
      <c r="AX16" s="210"/>
      <c r="AY16" s="210"/>
      <c r="AZ16" s="201"/>
      <c r="BA16" s="212"/>
      <c r="BG16" s="202"/>
    </row>
    <row r="17" spans="1:59" x14ac:dyDescent="0.15">
      <c r="A17" s="196"/>
      <c r="B17" s="763"/>
      <c r="C17" s="764"/>
      <c r="D17" s="764"/>
      <c r="E17" s="764"/>
      <c r="F17" s="764"/>
      <c r="G17" s="764"/>
      <c r="H17" s="764"/>
      <c r="I17" s="764"/>
      <c r="J17" s="764"/>
      <c r="K17" s="764"/>
      <c r="L17" s="764"/>
      <c r="M17" s="764"/>
      <c r="N17" s="765"/>
      <c r="O17" s="209"/>
      <c r="P17" s="213"/>
      <c r="Q17" s="210"/>
      <c r="R17" s="210"/>
      <c r="S17" s="210"/>
      <c r="T17" s="210"/>
      <c r="U17" s="210" t="s">
        <v>554</v>
      </c>
      <c r="V17" s="210"/>
      <c r="W17" s="210"/>
      <c r="X17" s="211"/>
      <c r="Y17" s="211"/>
      <c r="Z17" s="210" t="s">
        <v>8</v>
      </c>
      <c r="AA17" s="760"/>
      <c r="AB17" s="760"/>
      <c r="AC17" s="210" t="s">
        <v>15</v>
      </c>
      <c r="AD17" s="210"/>
      <c r="AE17" s="211"/>
      <c r="AF17" s="211" t="s">
        <v>555</v>
      </c>
      <c r="AG17" s="211"/>
      <c r="AH17" s="211"/>
      <c r="AI17" s="210" t="s">
        <v>8</v>
      </c>
      <c r="AJ17" s="760"/>
      <c r="AK17" s="760"/>
      <c r="AL17" s="210" t="s">
        <v>556</v>
      </c>
      <c r="AM17" s="210"/>
      <c r="AN17" s="210"/>
      <c r="AO17" s="211"/>
      <c r="AP17" s="196"/>
      <c r="AQ17" s="196"/>
      <c r="AR17" s="196"/>
      <c r="AS17" s="196"/>
      <c r="AT17" s="196"/>
      <c r="AU17" s="196"/>
      <c r="AV17" s="196"/>
      <c r="AW17" s="196"/>
      <c r="AX17" s="196"/>
      <c r="AY17" s="196"/>
      <c r="AZ17" s="196"/>
      <c r="BA17" s="212"/>
      <c r="BG17" s="202"/>
    </row>
    <row r="18" spans="1:59" x14ac:dyDescent="0.15">
      <c r="A18" s="196"/>
      <c r="B18" s="763"/>
      <c r="C18" s="764"/>
      <c r="D18" s="764"/>
      <c r="E18" s="764"/>
      <c r="F18" s="764"/>
      <c r="G18" s="764"/>
      <c r="H18" s="764"/>
      <c r="I18" s="764"/>
      <c r="J18" s="764"/>
      <c r="K18" s="764"/>
      <c r="L18" s="764"/>
      <c r="M18" s="764"/>
      <c r="N18" s="765"/>
      <c r="O18" s="209"/>
      <c r="P18" s="210"/>
      <c r="Q18" s="214"/>
      <c r="R18" s="214"/>
      <c r="S18" s="214"/>
      <c r="T18" s="201"/>
      <c r="U18" s="211"/>
      <c r="V18" s="210"/>
      <c r="W18" s="210"/>
      <c r="X18" s="211"/>
      <c r="Y18" s="211"/>
      <c r="Z18" s="211"/>
      <c r="AA18" s="210"/>
      <c r="AB18" s="210"/>
      <c r="AC18" s="210"/>
      <c r="AD18" s="210"/>
      <c r="AE18" s="211"/>
      <c r="AF18" s="211"/>
      <c r="AG18" s="211"/>
      <c r="AH18" s="211"/>
      <c r="AI18" s="210"/>
      <c r="AJ18" s="210"/>
      <c r="AK18" s="210"/>
      <c r="AL18" s="210"/>
      <c r="AM18" s="210"/>
      <c r="AN18" s="210"/>
      <c r="AO18" s="210"/>
      <c r="AP18" s="210"/>
      <c r="AQ18" s="210"/>
      <c r="AR18" s="210"/>
      <c r="AS18" s="210"/>
      <c r="AT18" s="210"/>
      <c r="AU18" s="210"/>
      <c r="AV18" s="210"/>
      <c r="AW18" s="210"/>
      <c r="AX18" s="210"/>
      <c r="AY18" s="210"/>
      <c r="AZ18" s="201"/>
      <c r="BA18" s="212"/>
      <c r="BG18" s="202"/>
    </row>
    <row r="19" spans="1:59" x14ac:dyDescent="0.15">
      <c r="A19" s="196"/>
      <c r="B19" s="763"/>
      <c r="C19" s="764"/>
      <c r="D19" s="764"/>
      <c r="E19" s="764"/>
      <c r="F19" s="764"/>
      <c r="G19" s="764"/>
      <c r="H19" s="764"/>
      <c r="I19" s="764"/>
      <c r="J19" s="764"/>
      <c r="K19" s="764"/>
      <c r="L19" s="764"/>
      <c r="M19" s="764"/>
      <c r="N19" s="765"/>
      <c r="O19" s="209"/>
      <c r="P19" s="210"/>
      <c r="Q19" s="211"/>
      <c r="R19" s="211"/>
      <c r="S19" s="211"/>
      <c r="T19" s="211"/>
      <c r="U19" s="210" t="s">
        <v>557</v>
      </c>
      <c r="V19" s="210"/>
      <c r="W19" s="210"/>
      <c r="X19" s="211"/>
      <c r="Y19" s="211"/>
      <c r="Z19" s="210" t="s">
        <v>8</v>
      </c>
      <c r="AA19" s="760"/>
      <c r="AB19" s="760"/>
      <c r="AC19" s="210" t="s">
        <v>15</v>
      </c>
      <c r="AD19" s="210"/>
      <c r="AE19" s="211"/>
      <c r="AF19" s="211" t="s">
        <v>555</v>
      </c>
      <c r="AG19" s="211"/>
      <c r="AH19" s="211"/>
      <c r="AI19" s="210" t="s">
        <v>8</v>
      </c>
      <c r="AJ19" s="760"/>
      <c r="AK19" s="760"/>
      <c r="AL19" s="210" t="s">
        <v>556</v>
      </c>
      <c r="AM19" s="210"/>
      <c r="AN19" s="196"/>
      <c r="AO19" s="196"/>
      <c r="AP19" s="210"/>
      <c r="AQ19" s="210"/>
      <c r="AR19" s="210"/>
      <c r="AS19" s="210"/>
      <c r="AT19" s="210"/>
      <c r="AU19" s="210"/>
      <c r="AV19" s="210"/>
      <c r="AW19" s="210"/>
      <c r="AX19" s="210"/>
      <c r="AY19" s="210"/>
      <c r="AZ19" s="201"/>
      <c r="BA19" s="212"/>
      <c r="BG19" s="202"/>
    </row>
    <row r="20" spans="1:59" x14ac:dyDescent="0.15">
      <c r="A20" s="196"/>
      <c r="B20" s="763"/>
      <c r="C20" s="764"/>
      <c r="D20" s="764"/>
      <c r="E20" s="764"/>
      <c r="F20" s="764"/>
      <c r="G20" s="764"/>
      <c r="H20" s="764"/>
      <c r="I20" s="764"/>
      <c r="J20" s="764"/>
      <c r="K20" s="764"/>
      <c r="L20" s="764"/>
      <c r="M20" s="764"/>
      <c r="N20" s="765"/>
      <c r="O20" s="209"/>
      <c r="P20" s="210"/>
      <c r="Q20" s="211"/>
      <c r="R20" s="211"/>
      <c r="S20" s="211"/>
      <c r="T20" s="211"/>
      <c r="U20" s="210"/>
      <c r="V20" s="210"/>
      <c r="W20" s="210"/>
      <c r="X20" s="211"/>
      <c r="Y20" s="211"/>
      <c r="Z20" s="210"/>
      <c r="AA20" s="215"/>
      <c r="AB20" s="215"/>
      <c r="AC20" s="210"/>
      <c r="AD20" s="210"/>
      <c r="AE20" s="211"/>
      <c r="AF20" s="211"/>
      <c r="AG20" s="211"/>
      <c r="AH20" s="211"/>
      <c r="AI20" s="210"/>
      <c r="AJ20" s="215"/>
      <c r="AK20" s="215"/>
      <c r="AL20" s="210"/>
      <c r="AM20" s="210"/>
      <c r="AN20" s="196"/>
      <c r="AO20" s="196"/>
      <c r="AP20" s="210"/>
      <c r="AQ20" s="210"/>
      <c r="AR20" s="210"/>
      <c r="AS20" s="210"/>
      <c r="AT20" s="210"/>
      <c r="AU20" s="210"/>
      <c r="AV20" s="210"/>
      <c r="AW20" s="210"/>
      <c r="AX20" s="210"/>
      <c r="AY20" s="210"/>
      <c r="AZ20" s="201"/>
      <c r="BA20" s="212"/>
      <c r="BG20" s="202"/>
    </row>
    <row r="21" spans="1:59" x14ac:dyDescent="0.15">
      <c r="A21" s="196"/>
      <c r="B21" s="763"/>
      <c r="C21" s="764"/>
      <c r="D21" s="764"/>
      <c r="E21" s="764"/>
      <c r="F21" s="764"/>
      <c r="G21" s="764"/>
      <c r="H21" s="764"/>
      <c r="I21" s="764"/>
      <c r="J21" s="764"/>
      <c r="K21" s="764"/>
      <c r="L21" s="764"/>
      <c r="M21" s="764"/>
      <c r="N21" s="765"/>
      <c r="O21" s="209"/>
      <c r="P21" s="213"/>
      <c r="Q21" s="216" t="s">
        <v>558</v>
      </c>
      <c r="R21" s="216"/>
      <c r="S21" s="216" t="s">
        <v>559</v>
      </c>
      <c r="T21" s="211"/>
      <c r="U21" s="211"/>
      <c r="V21" s="211"/>
      <c r="W21" s="211"/>
      <c r="X21" s="216"/>
      <c r="Y21" s="216"/>
      <c r="Z21" s="216"/>
      <c r="AA21" s="216"/>
      <c r="AB21" s="216"/>
      <c r="AC21" s="216"/>
      <c r="AD21" s="216"/>
      <c r="AE21" s="216"/>
      <c r="AF21" s="216"/>
      <c r="AG21" s="216"/>
      <c r="AH21" s="216"/>
      <c r="AI21" s="214"/>
      <c r="AJ21" s="196"/>
      <c r="AK21" s="196"/>
      <c r="AL21" s="196"/>
      <c r="AM21" s="196"/>
      <c r="AN21" s="196"/>
      <c r="AO21" s="196"/>
      <c r="AP21" s="196"/>
      <c r="AQ21" s="196"/>
      <c r="AR21" s="196"/>
      <c r="AS21" s="196"/>
      <c r="AT21" s="196"/>
      <c r="AU21" s="196"/>
      <c r="AV21" s="196"/>
      <c r="AW21" s="196"/>
      <c r="AX21" s="196"/>
      <c r="AY21" s="196"/>
      <c r="AZ21" s="196"/>
      <c r="BA21" s="212"/>
      <c r="BG21" s="202"/>
    </row>
    <row r="22" spans="1:59" x14ac:dyDescent="0.15">
      <c r="A22" s="196"/>
      <c r="B22" s="763"/>
      <c r="C22" s="764"/>
      <c r="D22" s="764"/>
      <c r="E22" s="764"/>
      <c r="F22" s="764"/>
      <c r="G22" s="764"/>
      <c r="H22" s="764"/>
      <c r="I22" s="764"/>
      <c r="J22" s="764"/>
      <c r="K22" s="764"/>
      <c r="L22" s="764"/>
      <c r="M22" s="764"/>
      <c r="N22" s="765"/>
      <c r="O22" s="209"/>
      <c r="P22" s="213"/>
      <c r="Q22" s="216" t="s">
        <v>558</v>
      </c>
      <c r="R22" s="216"/>
      <c r="S22" s="216" t="s">
        <v>560</v>
      </c>
      <c r="T22" s="216"/>
      <c r="U22" s="211"/>
      <c r="V22" s="211"/>
      <c r="W22" s="211"/>
      <c r="X22" s="216"/>
      <c r="Y22" s="216"/>
      <c r="Z22" s="216"/>
      <c r="AA22" s="216"/>
      <c r="AB22" s="216"/>
      <c r="AC22" s="216"/>
      <c r="AD22" s="216"/>
      <c r="AE22" s="216"/>
      <c r="AF22" s="216"/>
      <c r="AG22" s="216"/>
      <c r="AH22" s="216"/>
      <c r="AI22" s="214"/>
      <c r="AJ22" s="196"/>
      <c r="AK22" s="196"/>
      <c r="AL22" s="196"/>
      <c r="AM22" s="196"/>
      <c r="AN22" s="196"/>
      <c r="AO22" s="196"/>
      <c r="AP22" s="196"/>
      <c r="AQ22" s="196"/>
      <c r="AR22" s="196"/>
      <c r="AS22" s="196"/>
      <c r="AT22" s="196"/>
      <c r="AU22" s="196"/>
      <c r="AV22" s="196"/>
      <c r="AW22" s="196"/>
      <c r="AX22" s="196"/>
      <c r="AY22" s="196"/>
      <c r="AZ22" s="196"/>
      <c r="BA22" s="212"/>
      <c r="BG22" s="202"/>
    </row>
    <row r="23" spans="1:59" ht="17.25" customHeight="1" x14ac:dyDescent="0.15">
      <c r="A23" s="196"/>
      <c r="B23" s="763"/>
      <c r="C23" s="764"/>
      <c r="D23" s="764"/>
      <c r="E23" s="764"/>
      <c r="F23" s="764"/>
      <c r="G23" s="764"/>
      <c r="H23" s="764"/>
      <c r="I23" s="764"/>
      <c r="J23" s="764"/>
      <c r="K23" s="764"/>
      <c r="L23" s="764"/>
      <c r="M23" s="764"/>
      <c r="N23" s="765"/>
      <c r="O23" s="209"/>
      <c r="P23" s="210"/>
      <c r="Q23" s="211"/>
      <c r="R23" s="211"/>
      <c r="S23" s="211" t="s">
        <v>561</v>
      </c>
      <c r="T23" s="216"/>
      <c r="U23" s="216"/>
      <c r="V23" s="216"/>
      <c r="W23" s="216"/>
      <c r="X23" s="211"/>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7"/>
      <c r="BA23" s="212"/>
      <c r="BG23" s="202"/>
    </row>
    <row r="24" spans="1:59" ht="17.25" customHeight="1" x14ac:dyDescent="0.15">
      <c r="A24" s="196"/>
      <c r="B24" s="763"/>
      <c r="C24" s="764"/>
      <c r="D24" s="764"/>
      <c r="E24" s="764"/>
      <c r="F24" s="764"/>
      <c r="G24" s="764"/>
      <c r="H24" s="764"/>
      <c r="I24" s="764"/>
      <c r="J24" s="764"/>
      <c r="K24" s="764"/>
      <c r="L24" s="764"/>
      <c r="M24" s="764"/>
      <c r="N24" s="765"/>
      <c r="O24" s="209"/>
      <c r="P24" s="210"/>
      <c r="Q24" s="211" t="s">
        <v>558</v>
      </c>
      <c r="R24" s="211"/>
      <c r="S24" s="211" t="s">
        <v>562</v>
      </c>
      <c r="T24" s="211"/>
      <c r="U24" s="216"/>
      <c r="V24" s="216"/>
      <c r="W24" s="216"/>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7"/>
      <c r="BA24" s="212"/>
      <c r="BG24" s="202"/>
    </row>
    <row r="25" spans="1:59" ht="17.25" customHeight="1" x14ac:dyDescent="0.15">
      <c r="A25" s="196"/>
      <c r="B25" s="763"/>
      <c r="C25" s="764"/>
      <c r="D25" s="764"/>
      <c r="E25" s="764"/>
      <c r="F25" s="764"/>
      <c r="G25" s="764"/>
      <c r="H25" s="764"/>
      <c r="I25" s="764"/>
      <c r="J25" s="764"/>
      <c r="K25" s="764"/>
      <c r="L25" s="764"/>
      <c r="M25" s="764"/>
      <c r="N25" s="765"/>
      <c r="O25" s="209"/>
      <c r="P25" s="210"/>
      <c r="Q25" s="211" t="s">
        <v>582</v>
      </c>
      <c r="R25" s="211"/>
      <c r="S25" s="211" t="s">
        <v>583</v>
      </c>
      <c r="T25" s="211"/>
      <c r="U25" s="216"/>
      <c r="V25" s="216"/>
      <c r="W25" s="216"/>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7"/>
      <c r="BA25" s="212"/>
      <c r="BG25" s="202"/>
    </row>
    <row r="26" spans="1:59" ht="18" thickBot="1" x14ac:dyDescent="0.2">
      <c r="A26" s="196"/>
      <c r="B26" s="766"/>
      <c r="C26" s="767"/>
      <c r="D26" s="767"/>
      <c r="E26" s="767"/>
      <c r="F26" s="767"/>
      <c r="G26" s="767"/>
      <c r="H26" s="767"/>
      <c r="I26" s="767"/>
      <c r="J26" s="767"/>
      <c r="K26" s="767"/>
      <c r="L26" s="767"/>
      <c r="M26" s="767"/>
      <c r="N26" s="768"/>
      <c r="O26" s="218"/>
      <c r="P26" s="219"/>
      <c r="Q26" s="219"/>
      <c r="R26" s="219"/>
      <c r="S26" s="219"/>
      <c r="T26" s="219"/>
      <c r="U26" s="219"/>
      <c r="V26" s="219"/>
      <c r="W26" s="219"/>
      <c r="X26" s="219"/>
      <c r="Y26" s="219"/>
      <c r="Z26" s="220"/>
      <c r="AA26" s="220"/>
      <c r="AB26" s="220"/>
      <c r="AC26" s="220"/>
      <c r="AD26" s="220"/>
      <c r="AE26" s="220"/>
      <c r="AF26" s="220"/>
      <c r="AG26" s="220"/>
      <c r="AH26" s="220"/>
      <c r="AI26" s="221"/>
      <c r="AJ26" s="220"/>
      <c r="AK26" s="220"/>
      <c r="AL26" s="220"/>
      <c r="AM26" s="220"/>
      <c r="AN26" s="220"/>
      <c r="AO26" s="220"/>
      <c r="AP26" s="220"/>
      <c r="AQ26" s="220"/>
      <c r="AR26" s="220"/>
      <c r="AS26" s="220"/>
      <c r="AT26" s="220"/>
      <c r="AU26" s="220"/>
      <c r="AV26" s="220"/>
      <c r="AW26" s="220"/>
      <c r="AX26" s="220"/>
      <c r="AY26" s="220"/>
      <c r="AZ26" s="220"/>
      <c r="BA26" s="222"/>
      <c r="BG26" s="202"/>
    </row>
    <row r="27" spans="1:59" x14ac:dyDescent="0.15">
      <c r="B27" s="751" t="s">
        <v>563</v>
      </c>
      <c r="C27" s="752"/>
      <c r="D27" s="752"/>
      <c r="E27" s="752"/>
      <c r="F27" s="752"/>
      <c r="G27" s="752"/>
      <c r="H27" s="752"/>
      <c r="I27" s="752"/>
      <c r="J27" s="752"/>
      <c r="K27" s="752"/>
      <c r="L27" s="752"/>
      <c r="M27" s="752"/>
      <c r="N27" s="753"/>
      <c r="O27" s="203"/>
      <c r="P27" s="204"/>
      <c r="Q27" s="204"/>
      <c r="R27" s="205"/>
      <c r="S27" s="204"/>
      <c r="T27" s="204"/>
      <c r="U27" s="204"/>
      <c r="V27" s="204"/>
      <c r="W27" s="204"/>
      <c r="X27" s="204"/>
      <c r="Y27" s="206"/>
      <c r="Z27" s="204"/>
      <c r="AA27" s="204"/>
      <c r="AB27" s="204"/>
      <c r="AC27" s="204"/>
      <c r="AD27" s="204"/>
      <c r="AE27" s="204"/>
      <c r="AF27" s="204"/>
      <c r="AG27" s="207"/>
      <c r="AH27" s="207"/>
      <c r="AI27" s="207"/>
      <c r="AJ27" s="207"/>
      <c r="AK27" s="207"/>
      <c r="AL27" s="207"/>
      <c r="AM27" s="207"/>
      <c r="AN27" s="207"/>
      <c r="AO27" s="207"/>
      <c r="AP27" s="204"/>
      <c r="AQ27" s="204"/>
      <c r="AR27" s="204"/>
      <c r="AS27" s="204"/>
      <c r="AT27" s="204"/>
      <c r="AU27" s="204"/>
      <c r="AV27" s="204"/>
      <c r="AW27" s="204"/>
      <c r="AX27" s="204"/>
      <c r="AY27" s="204"/>
      <c r="AZ27" s="204"/>
      <c r="BA27" s="208"/>
    </row>
    <row r="28" spans="1:59" x14ac:dyDescent="0.15">
      <c r="B28" s="754"/>
      <c r="C28" s="755"/>
      <c r="D28" s="755"/>
      <c r="E28" s="755"/>
      <c r="F28" s="755"/>
      <c r="G28" s="755"/>
      <c r="H28" s="755"/>
      <c r="I28" s="755"/>
      <c r="J28" s="755"/>
      <c r="K28" s="755"/>
      <c r="L28" s="755"/>
      <c r="M28" s="755"/>
      <c r="N28" s="756"/>
      <c r="O28" s="209"/>
      <c r="P28" s="210"/>
      <c r="Q28" s="210" t="s">
        <v>564</v>
      </c>
      <c r="R28" s="210"/>
      <c r="S28" s="210"/>
      <c r="T28" s="211"/>
      <c r="U28" s="211"/>
      <c r="V28" s="211"/>
      <c r="W28" s="211"/>
      <c r="X28" s="211"/>
      <c r="Y28" s="211"/>
      <c r="Z28" s="211"/>
      <c r="AA28" s="211"/>
      <c r="AB28" s="211"/>
      <c r="AC28" s="211"/>
      <c r="AD28" s="210"/>
      <c r="AE28" s="210"/>
      <c r="AF28" s="211"/>
      <c r="AG28" s="211"/>
      <c r="AH28" s="211"/>
      <c r="AI28" s="210"/>
      <c r="AJ28" s="211"/>
      <c r="AK28" s="211"/>
      <c r="AL28" s="210"/>
      <c r="AM28" s="210"/>
      <c r="AN28" s="210"/>
      <c r="AO28" s="210"/>
      <c r="AP28" s="210"/>
      <c r="AQ28" s="210"/>
      <c r="AR28" s="210"/>
      <c r="AS28" s="210"/>
      <c r="AT28" s="210"/>
      <c r="AU28" s="210"/>
      <c r="AV28" s="210"/>
      <c r="AW28" s="210"/>
      <c r="AX28" s="210"/>
      <c r="AY28" s="210"/>
      <c r="AZ28" s="201"/>
      <c r="BA28" s="212"/>
    </row>
    <row r="29" spans="1:59" x14ac:dyDescent="0.15">
      <c r="B29" s="754"/>
      <c r="C29" s="755"/>
      <c r="D29" s="755"/>
      <c r="E29" s="755"/>
      <c r="F29" s="755"/>
      <c r="G29" s="755"/>
      <c r="H29" s="755"/>
      <c r="I29" s="755"/>
      <c r="J29" s="755"/>
      <c r="K29" s="755"/>
      <c r="L29" s="755"/>
      <c r="M29" s="755"/>
      <c r="N29" s="756"/>
      <c r="O29" s="209"/>
      <c r="P29" s="210"/>
      <c r="Q29" s="210"/>
      <c r="R29" s="210"/>
      <c r="S29" s="210"/>
      <c r="T29" s="211"/>
      <c r="U29" s="210" t="s">
        <v>554</v>
      </c>
      <c r="V29" s="210"/>
      <c r="W29" s="210"/>
      <c r="X29" s="211"/>
      <c r="Y29" s="211"/>
      <c r="Z29" s="210" t="s">
        <v>8</v>
      </c>
      <c r="AA29" s="760"/>
      <c r="AB29" s="760"/>
      <c r="AC29" s="210"/>
      <c r="AD29" s="210"/>
      <c r="AE29" s="223" t="s">
        <v>565</v>
      </c>
      <c r="AF29" s="210" t="s">
        <v>29</v>
      </c>
      <c r="AG29" s="211"/>
      <c r="AH29" s="211"/>
      <c r="AI29" s="210"/>
      <c r="AJ29" s="210"/>
      <c r="AK29" s="210"/>
      <c r="AL29" s="210"/>
      <c r="AM29" s="210"/>
      <c r="AN29" s="210"/>
      <c r="AO29" s="210"/>
      <c r="AP29" s="210"/>
      <c r="AQ29" s="210"/>
      <c r="AR29" s="210"/>
      <c r="AS29" s="210"/>
      <c r="AT29" s="210"/>
      <c r="AU29" s="210"/>
      <c r="AV29" s="210"/>
      <c r="AW29" s="210"/>
      <c r="AX29" s="210"/>
      <c r="AY29" s="210"/>
      <c r="AZ29" s="201"/>
      <c r="BA29" s="212"/>
    </row>
    <row r="30" spans="1:59" x14ac:dyDescent="0.15">
      <c r="B30" s="754"/>
      <c r="C30" s="755"/>
      <c r="D30" s="755"/>
      <c r="E30" s="755"/>
      <c r="F30" s="755"/>
      <c r="G30" s="755"/>
      <c r="H30" s="755"/>
      <c r="I30" s="755"/>
      <c r="J30" s="755"/>
      <c r="K30" s="755"/>
      <c r="L30" s="755"/>
      <c r="M30" s="755"/>
      <c r="N30" s="756"/>
      <c r="O30" s="209"/>
      <c r="P30" s="213"/>
      <c r="Q30" s="210"/>
      <c r="R30" s="210"/>
      <c r="S30" s="210"/>
      <c r="T30" s="211"/>
      <c r="U30" s="211"/>
      <c r="V30" s="211"/>
      <c r="W30" s="211"/>
      <c r="X30" s="211"/>
      <c r="Y30" s="211"/>
      <c r="Z30" s="211"/>
      <c r="AA30" s="211"/>
      <c r="AB30" s="211"/>
      <c r="AC30" s="211"/>
      <c r="AD30" s="211"/>
      <c r="AE30" s="211"/>
      <c r="AF30" s="211"/>
      <c r="AG30" s="211"/>
      <c r="AH30" s="211"/>
      <c r="AI30" s="210"/>
      <c r="AJ30" s="760"/>
      <c r="AK30" s="760"/>
      <c r="AL30" s="210"/>
      <c r="AM30" s="210"/>
      <c r="AN30" s="210"/>
      <c r="AO30" s="211"/>
      <c r="AP30" s="196"/>
      <c r="AQ30" s="196"/>
      <c r="AR30" s="196"/>
      <c r="AS30" s="196"/>
      <c r="AT30" s="196"/>
      <c r="AU30" s="196"/>
      <c r="AV30" s="196"/>
      <c r="AW30" s="196"/>
      <c r="AX30" s="196"/>
      <c r="AY30" s="196"/>
      <c r="AZ30" s="196"/>
      <c r="BA30" s="212"/>
    </row>
    <row r="31" spans="1:59" x14ac:dyDescent="0.15">
      <c r="B31" s="754"/>
      <c r="C31" s="755"/>
      <c r="D31" s="755"/>
      <c r="E31" s="755"/>
      <c r="F31" s="755"/>
      <c r="G31" s="755"/>
      <c r="H31" s="755"/>
      <c r="I31" s="755"/>
      <c r="J31" s="755"/>
      <c r="K31" s="755"/>
      <c r="L31" s="755"/>
      <c r="M31" s="755"/>
      <c r="N31" s="756"/>
      <c r="O31" s="209"/>
      <c r="P31" s="210"/>
      <c r="Q31" s="214"/>
      <c r="R31" s="214"/>
      <c r="S31" s="214"/>
      <c r="T31" s="211"/>
      <c r="U31" s="210" t="s">
        <v>566</v>
      </c>
      <c r="V31" s="210"/>
      <c r="W31" s="210"/>
      <c r="X31" s="211"/>
      <c r="Y31" s="211"/>
      <c r="Z31" s="210" t="s">
        <v>8</v>
      </c>
      <c r="AA31" s="760"/>
      <c r="AB31" s="760"/>
      <c r="AC31" s="210"/>
      <c r="AD31" s="210"/>
      <c r="AE31" s="223" t="s">
        <v>565</v>
      </c>
      <c r="AF31" s="210" t="s">
        <v>29</v>
      </c>
      <c r="AG31" s="211"/>
      <c r="AH31" s="211"/>
      <c r="AI31" s="210"/>
      <c r="AJ31" s="210"/>
      <c r="AK31" s="210"/>
      <c r="AL31" s="210"/>
      <c r="AM31" s="210"/>
      <c r="AN31" s="210"/>
      <c r="AO31" s="210"/>
      <c r="AP31" s="210"/>
      <c r="AQ31" s="210"/>
      <c r="AR31" s="210"/>
      <c r="AS31" s="210"/>
      <c r="AT31" s="210"/>
      <c r="AU31" s="210"/>
      <c r="AV31" s="210"/>
      <c r="AW31" s="210"/>
      <c r="AX31" s="210"/>
      <c r="AY31" s="210"/>
      <c r="AZ31" s="201"/>
      <c r="BA31" s="212"/>
    </row>
    <row r="32" spans="1:59" x14ac:dyDescent="0.15">
      <c r="B32" s="754"/>
      <c r="C32" s="755"/>
      <c r="D32" s="755"/>
      <c r="E32" s="755"/>
      <c r="F32" s="755"/>
      <c r="G32" s="755"/>
      <c r="H32" s="755"/>
      <c r="I32" s="755"/>
      <c r="J32" s="755"/>
      <c r="K32" s="755"/>
      <c r="L32" s="755"/>
      <c r="M32" s="755"/>
      <c r="N32" s="756"/>
      <c r="O32" s="209"/>
      <c r="P32" s="210"/>
      <c r="Q32" s="214"/>
      <c r="R32" s="214"/>
      <c r="S32" s="214"/>
      <c r="T32" s="210"/>
      <c r="U32" s="210"/>
      <c r="V32" s="210"/>
      <c r="W32" s="210"/>
      <c r="X32" s="215"/>
      <c r="Y32" s="215"/>
      <c r="Z32" s="210"/>
      <c r="AA32" s="210"/>
      <c r="AB32" s="223"/>
      <c r="AC32" s="210"/>
      <c r="AD32" s="210"/>
      <c r="AE32" s="211"/>
      <c r="AF32" s="211"/>
      <c r="AG32" s="211"/>
      <c r="AH32" s="211"/>
      <c r="AI32" s="210"/>
      <c r="AJ32" s="210"/>
      <c r="AK32" s="210"/>
      <c r="AL32" s="210"/>
      <c r="AM32" s="210"/>
      <c r="AN32" s="210"/>
      <c r="AO32" s="210"/>
      <c r="AP32" s="210"/>
      <c r="AQ32" s="210"/>
      <c r="AR32" s="210"/>
      <c r="AS32" s="210"/>
      <c r="AT32" s="210"/>
      <c r="AU32" s="210"/>
      <c r="AV32" s="210"/>
      <c r="AW32" s="210"/>
      <c r="AX32" s="210"/>
      <c r="AY32" s="210"/>
      <c r="AZ32" s="201"/>
      <c r="BA32" s="212"/>
    </row>
    <row r="33" spans="2:53" x14ac:dyDescent="0.15">
      <c r="B33" s="754"/>
      <c r="C33" s="755"/>
      <c r="D33" s="755"/>
      <c r="E33" s="755"/>
      <c r="F33" s="755"/>
      <c r="G33" s="755"/>
      <c r="H33" s="755"/>
      <c r="I33" s="755"/>
      <c r="J33" s="755"/>
      <c r="K33" s="755"/>
      <c r="L33" s="755"/>
      <c r="M33" s="755"/>
      <c r="N33" s="756"/>
      <c r="O33" s="209"/>
      <c r="P33" s="210"/>
      <c r="Q33" s="214" t="s">
        <v>567</v>
      </c>
      <c r="R33" s="214"/>
      <c r="S33" s="216" t="s">
        <v>568</v>
      </c>
      <c r="T33" s="216"/>
      <c r="U33" s="216"/>
      <c r="V33" s="216"/>
      <c r="W33" s="216"/>
      <c r="X33" s="215"/>
      <c r="Y33" s="215"/>
      <c r="Z33" s="210"/>
      <c r="AA33" s="210"/>
      <c r="AB33" s="223"/>
      <c r="AC33" s="210"/>
      <c r="AD33" s="210"/>
      <c r="AE33" s="211"/>
      <c r="AF33" s="211"/>
      <c r="AG33" s="211"/>
      <c r="AH33" s="211"/>
      <c r="AI33" s="210"/>
      <c r="AJ33" s="210"/>
      <c r="AK33" s="210"/>
      <c r="AL33" s="210"/>
      <c r="AM33" s="210"/>
      <c r="AN33" s="210"/>
      <c r="AO33" s="210"/>
      <c r="AP33" s="210"/>
      <c r="AQ33" s="210"/>
      <c r="AR33" s="210"/>
      <c r="AS33" s="210"/>
      <c r="AT33" s="210"/>
      <c r="AU33" s="210"/>
      <c r="AV33" s="210"/>
      <c r="AW33" s="210"/>
      <c r="AX33" s="210"/>
      <c r="AY33" s="210"/>
      <c r="AZ33" s="201"/>
      <c r="BA33" s="212"/>
    </row>
    <row r="34" spans="2:53" ht="18" thickBot="1" x14ac:dyDescent="0.2">
      <c r="B34" s="757"/>
      <c r="C34" s="758"/>
      <c r="D34" s="758"/>
      <c r="E34" s="758"/>
      <c r="F34" s="758"/>
      <c r="G34" s="758"/>
      <c r="H34" s="758"/>
      <c r="I34" s="758"/>
      <c r="J34" s="758"/>
      <c r="K34" s="758"/>
      <c r="L34" s="758"/>
      <c r="M34" s="758"/>
      <c r="N34" s="759"/>
      <c r="O34" s="218"/>
      <c r="P34" s="219"/>
      <c r="Q34" s="219"/>
      <c r="R34" s="219"/>
      <c r="S34" s="219"/>
      <c r="T34" s="219"/>
      <c r="U34" s="219"/>
      <c r="V34" s="219"/>
      <c r="W34" s="219"/>
      <c r="X34" s="219"/>
      <c r="Y34" s="219"/>
      <c r="Z34" s="220"/>
      <c r="AA34" s="220"/>
      <c r="AB34" s="220"/>
      <c r="AC34" s="220"/>
      <c r="AD34" s="220"/>
      <c r="AE34" s="220"/>
      <c r="AF34" s="220"/>
      <c r="AG34" s="220"/>
      <c r="AH34" s="220"/>
      <c r="AI34" s="221"/>
      <c r="AJ34" s="220"/>
      <c r="AK34" s="220"/>
      <c r="AL34" s="220"/>
      <c r="AM34" s="220"/>
      <c r="AN34" s="220"/>
      <c r="AO34" s="220"/>
      <c r="AP34" s="220"/>
      <c r="AQ34" s="220"/>
      <c r="AR34" s="220"/>
      <c r="AS34" s="220"/>
      <c r="AT34" s="220"/>
      <c r="AU34" s="220"/>
      <c r="AV34" s="220"/>
      <c r="AW34" s="220"/>
      <c r="AX34" s="220"/>
      <c r="AY34" s="220"/>
      <c r="AZ34" s="220"/>
      <c r="BA34" s="222"/>
    </row>
    <row r="35" spans="2:53" x14ac:dyDescent="0.15">
      <c r="B35" s="751" t="s">
        <v>569</v>
      </c>
      <c r="C35" s="752"/>
      <c r="D35" s="752"/>
      <c r="E35" s="752"/>
      <c r="F35" s="752"/>
      <c r="G35" s="752"/>
      <c r="H35" s="752"/>
      <c r="I35" s="752"/>
      <c r="J35" s="752"/>
      <c r="K35" s="752"/>
      <c r="L35" s="752"/>
      <c r="M35" s="752"/>
      <c r="N35" s="753"/>
      <c r="O35" s="203"/>
      <c r="P35" s="204"/>
      <c r="Q35" s="204"/>
      <c r="R35" s="205"/>
      <c r="S35" s="204"/>
      <c r="T35" s="204"/>
      <c r="U35" s="204"/>
      <c r="V35" s="204"/>
      <c r="W35" s="204"/>
      <c r="X35" s="204"/>
      <c r="Y35" s="206"/>
      <c r="Z35" s="204"/>
      <c r="AA35" s="204"/>
      <c r="AB35" s="204"/>
      <c r="AC35" s="204"/>
      <c r="AD35" s="204"/>
      <c r="AE35" s="204"/>
      <c r="AF35" s="204"/>
      <c r="AG35" s="207"/>
      <c r="AH35" s="207"/>
      <c r="AI35" s="207"/>
      <c r="AJ35" s="207"/>
      <c r="AK35" s="207"/>
      <c r="AL35" s="207"/>
      <c r="AM35" s="207"/>
      <c r="AN35" s="207"/>
      <c r="AO35" s="207"/>
      <c r="AP35" s="204"/>
      <c r="AQ35" s="204"/>
      <c r="AR35" s="204"/>
      <c r="AS35" s="204"/>
      <c r="AT35" s="204"/>
      <c r="AU35" s="204"/>
      <c r="AV35" s="204"/>
      <c r="AW35" s="204"/>
      <c r="AX35" s="204"/>
      <c r="AY35" s="204"/>
      <c r="AZ35" s="204"/>
      <c r="BA35" s="208"/>
    </row>
    <row r="36" spans="2:53" x14ac:dyDescent="0.15">
      <c r="B36" s="754"/>
      <c r="C36" s="755"/>
      <c r="D36" s="755"/>
      <c r="E36" s="755"/>
      <c r="F36" s="755"/>
      <c r="G36" s="755"/>
      <c r="H36" s="755"/>
      <c r="I36" s="755"/>
      <c r="J36" s="755"/>
      <c r="K36" s="755"/>
      <c r="L36" s="755"/>
      <c r="M36" s="755"/>
      <c r="N36" s="756"/>
      <c r="O36" s="209"/>
      <c r="P36" s="210"/>
      <c r="Q36" s="210"/>
      <c r="R36" s="210"/>
      <c r="S36" s="210"/>
      <c r="T36" s="210"/>
      <c r="U36" s="224" t="s">
        <v>296</v>
      </c>
      <c r="V36" s="210"/>
      <c r="W36" s="210" t="s">
        <v>570</v>
      </c>
      <c r="X36" s="211"/>
      <c r="Y36" s="211"/>
      <c r="Z36" s="211"/>
      <c r="AA36" s="211"/>
      <c r="AB36" s="211"/>
      <c r="AC36" s="211"/>
      <c r="AD36" s="211"/>
      <c r="AE36" s="211"/>
      <c r="AF36" s="211"/>
      <c r="AG36" s="211"/>
      <c r="AH36" s="211"/>
      <c r="AI36" s="210"/>
      <c r="AJ36" s="211"/>
      <c r="AK36" s="211"/>
      <c r="AL36" s="210"/>
      <c r="AM36" s="210"/>
      <c r="AN36" s="210"/>
      <c r="AO36" s="210"/>
      <c r="AP36" s="210"/>
      <c r="AQ36" s="210"/>
      <c r="AR36" s="210"/>
      <c r="AS36" s="210"/>
      <c r="AT36" s="210"/>
      <c r="AU36" s="210"/>
      <c r="AV36" s="210"/>
      <c r="AW36" s="210"/>
      <c r="AX36" s="210"/>
      <c r="AY36" s="210"/>
      <c r="AZ36" s="201"/>
      <c r="BA36" s="212"/>
    </row>
    <row r="37" spans="2:53" x14ac:dyDescent="0.15">
      <c r="B37" s="754"/>
      <c r="C37" s="755"/>
      <c r="D37" s="755"/>
      <c r="E37" s="755"/>
      <c r="F37" s="755"/>
      <c r="G37" s="755"/>
      <c r="H37" s="755"/>
      <c r="I37" s="755"/>
      <c r="J37" s="755"/>
      <c r="K37" s="755"/>
      <c r="L37" s="755"/>
      <c r="M37" s="755"/>
      <c r="N37" s="756"/>
      <c r="O37" s="209"/>
      <c r="P37" s="210"/>
      <c r="Q37" s="211"/>
      <c r="R37" s="210"/>
      <c r="S37" s="210"/>
      <c r="T37" s="210"/>
      <c r="U37" s="224"/>
      <c r="V37" s="210"/>
      <c r="W37" s="210"/>
      <c r="X37" s="211"/>
      <c r="Y37" s="211"/>
      <c r="Z37" s="210"/>
      <c r="AA37" s="210"/>
      <c r="AB37" s="210"/>
      <c r="AC37" s="210"/>
      <c r="AD37" s="210"/>
      <c r="AE37" s="211"/>
      <c r="AF37" s="211"/>
      <c r="AG37" s="211"/>
      <c r="AH37" s="211"/>
      <c r="AI37" s="210"/>
      <c r="AJ37" s="210"/>
      <c r="AK37" s="210"/>
      <c r="AL37" s="210"/>
      <c r="AM37" s="210"/>
      <c r="AN37" s="210"/>
      <c r="AO37" s="210"/>
      <c r="AP37" s="210"/>
      <c r="AQ37" s="210"/>
      <c r="AR37" s="210"/>
      <c r="AS37" s="210"/>
      <c r="AT37" s="210"/>
      <c r="AU37" s="210"/>
      <c r="AV37" s="210"/>
      <c r="AW37" s="210"/>
      <c r="AX37" s="210"/>
      <c r="AY37" s="210"/>
      <c r="AZ37" s="201"/>
      <c r="BA37" s="212"/>
    </row>
    <row r="38" spans="2:53" x14ac:dyDescent="0.15">
      <c r="B38" s="754"/>
      <c r="C38" s="755"/>
      <c r="D38" s="755"/>
      <c r="E38" s="755"/>
      <c r="F38" s="755"/>
      <c r="G38" s="755"/>
      <c r="H38" s="755"/>
      <c r="I38" s="755"/>
      <c r="J38" s="755"/>
      <c r="K38" s="755"/>
      <c r="L38" s="755"/>
      <c r="M38" s="755"/>
      <c r="N38" s="756"/>
      <c r="O38" s="209"/>
      <c r="P38" s="213"/>
      <c r="Q38" s="210"/>
      <c r="R38" s="210"/>
      <c r="S38" s="210"/>
      <c r="T38" s="210"/>
      <c r="U38" s="224" t="s">
        <v>296</v>
      </c>
      <c r="V38" s="210"/>
      <c r="W38" s="210" t="s">
        <v>28</v>
      </c>
      <c r="X38" s="211"/>
      <c r="Y38" s="211"/>
      <c r="Z38" s="210"/>
      <c r="AA38" s="760"/>
      <c r="AB38" s="760"/>
      <c r="AC38" s="210"/>
      <c r="AD38" s="210"/>
      <c r="AE38" s="211"/>
      <c r="AF38" s="211"/>
      <c r="AG38" s="211"/>
      <c r="AH38" s="211"/>
      <c r="AI38" s="210"/>
      <c r="AJ38" s="760"/>
      <c r="AK38" s="760"/>
      <c r="AL38" s="210"/>
      <c r="AM38" s="210"/>
      <c r="AN38" s="210"/>
      <c r="AO38" s="211"/>
      <c r="AP38" s="196"/>
      <c r="AQ38" s="196"/>
      <c r="AR38" s="196"/>
      <c r="AS38" s="196"/>
      <c r="AT38" s="196"/>
      <c r="AU38" s="196"/>
      <c r="AV38" s="196"/>
      <c r="AW38" s="196"/>
      <c r="AX38" s="196"/>
      <c r="AY38" s="196"/>
      <c r="AZ38" s="196"/>
      <c r="BA38" s="212"/>
    </row>
    <row r="39" spans="2:53" ht="18" thickBot="1" x14ac:dyDescent="0.2">
      <c r="B39" s="757"/>
      <c r="C39" s="758"/>
      <c r="D39" s="758"/>
      <c r="E39" s="758"/>
      <c r="F39" s="758"/>
      <c r="G39" s="758"/>
      <c r="H39" s="758"/>
      <c r="I39" s="758"/>
      <c r="J39" s="758"/>
      <c r="K39" s="758"/>
      <c r="L39" s="758"/>
      <c r="M39" s="758"/>
      <c r="N39" s="759"/>
      <c r="O39" s="218"/>
      <c r="P39" s="219"/>
      <c r="Q39" s="219"/>
      <c r="R39" s="219"/>
      <c r="S39" s="219"/>
      <c r="T39" s="219"/>
      <c r="U39" s="219"/>
      <c r="V39" s="219"/>
      <c r="W39" s="219"/>
      <c r="X39" s="219"/>
      <c r="Y39" s="219"/>
      <c r="Z39" s="220"/>
      <c r="AA39" s="220"/>
      <c r="AB39" s="220"/>
      <c r="AC39" s="220"/>
      <c r="AD39" s="220"/>
      <c r="AE39" s="220"/>
      <c r="AF39" s="220"/>
      <c r="AG39" s="220"/>
      <c r="AH39" s="220"/>
      <c r="AI39" s="221"/>
      <c r="AJ39" s="220"/>
      <c r="AK39" s="220"/>
      <c r="AL39" s="220"/>
      <c r="AM39" s="220"/>
      <c r="AN39" s="220"/>
      <c r="AO39" s="220"/>
      <c r="AP39" s="220"/>
      <c r="AQ39" s="220"/>
      <c r="AR39" s="220"/>
      <c r="AS39" s="220"/>
      <c r="AT39" s="220"/>
      <c r="AU39" s="220"/>
      <c r="AV39" s="220"/>
      <c r="AW39" s="220"/>
      <c r="AX39" s="220"/>
      <c r="AY39" s="220"/>
      <c r="AZ39" s="220"/>
      <c r="BA39" s="222"/>
    </row>
  </sheetData>
  <mergeCells count="18">
    <mergeCell ref="B11:I11"/>
    <mergeCell ref="J11:BA11"/>
    <mergeCell ref="B8:BA9"/>
    <mergeCell ref="B2:AY5"/>
    <mergeCell ref="B13:N13"/>
    <mergeCell ref="O13:BA13"/>
    <mergeCell ref="B14:N26"/>
    <mergeCell ref="AA17:AB17"/>
    <mergeCell ref="AJ17:AK17"/>
    <mergeCell ref="AA19:AB19"/>
    <mergeCell ref="AJ19:AK19"/>
    <mergeCell ref="B27:N34"/>
    <mergeCell ref="AA29:AB29"/>
    <mergeCell ref="AJ30:AK30"/>
    <mergeCell ref="AA31:AB31"/>
    <mergeCell ref="B35:N39"/>
    <mergeCell ref="AA38:AB38"/>
    <mergeCell ref="AJ38:AK38"/>
  </mergeCells>
  <phoneticPr fontId="49"/>
  <dataValidations count="3">
    <dataValidation type="list" allowBlank="1" showInputMessage="1" showErrorMessage="1" sqref="P14 P27 P35 U36:U38">
      <formula1>"□,■"</formula1>
    </dataValidation>
    <dataValidation type="list" allowBlank="1" showInputMessage="1" showErrorMessage="1" sqref="AA29">
      <formula1>"1,2,5.5,6,9,11,12,18,24,36,48,54"</formula1>
    </dataValidation>
    <dataValidation type="list" allowBlank="1" showInputMessage="1" showErrorMessage="1" sqref="X32:X33 AA31">
      <formula1>"6,9,12,18,24,36,48,54"</formula1>
    </dataValidation>
  </dataValidations>
  <printOptions horizontalCentered="1"/>
  <pageMargins left="0.23622047244094491" right="0.23622047244094491" top="0.74803149606299213" bottom="0.74803149606299213" header="0.31496062992125984" footer="0.31496062992125984"/>
  <pageSetup paperSize="9"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0"/>
  <sheetViews>
    <sheetView view="pageBreakPreview" zoomScaleNormal="85" zoomScaleSheetLayoutView="100" workbookViewId="0">
      <selection activeCell="F36" sqref="F36"/>
    </sheetView>
  </sheetViews>
  <sheetFormatPr defaultColWidth="9" defaultRowHeight="13.5" x14ac:dyDescent="0.15"/>
  <cols>
    <col min="1" max="1" width="2.75" style="3" customWidth="1"/>
    <col min="2" max="2" width="21.875" style="3" bestFit="1" customWidth="1"/>
    <col min="3" max="3" width="19.5" style="3" bestFit="1" customWidth="1"/>
    <col min="4" max="4" width="59.75" style="3" customWidth="1"/>
    <col min="5" max="5" width="2.625" style="3" customWidth="1"/>
    <col min="6" max="16384" width="9" style="3"/>
  </cols>
  <sheetData>
    <row r="1" spans="2:4" x14ac:dyDescent="0.15">
      <c r="B1" s="810" t="s">
        <v>205</v>
      </c>
      <c r="C1" s="810"/>
      <c r="D1" s="810"/>
    </row>
    <row r="2" spans="2:4" x14ac:dyDescent="0.15">
      <c r="B2" s="810"/>
      <c r="C2" s="810"/>
      <c r="D2" s="810"/>
    </row>
    <row r="3" spans="2:4" ht="14.25" thickBot="1" x14ac:dyDescent="0.2">
      <c r="D3" s="169" t="str">
        <f>変更依頼書①!AU7</f>
        <v>Ver.4.4 （2022.9.29～）</v>
      </c>
    </row>
    <row r="4" spans="2:4" ht="14.25" thickBot="1" x14ac:dyDescent="0.2">
      <c r="B4" s="811" t="s">
        <v>206</v>
      </c>
      <c r="C4" s="812"/>
      <c r="D4" s="51" t="s">
        <v>207</v>
      </c>
    </row>
    <row r="5" spans="2:4" ht="13.5" customHeight="1" x14ac:dyDescent="0.15">
      <c r="B5" s="813" t="s">
        <v>208</v>
      </c>
      <c r="C5" s="817" t="s">
        <v>512</v>
      </c>
      <c r="D5" s="815" t="s">
        <v>209</v>
      </c>
    </row>
    <row r="6" spans="2:4" x14ac:dyDescent="0.15">
      <c r="B6" s="814"/>
      <c r="C6" s="818"/>
      <c r="D6" s="793"/>
    </row>
    <row r="7" spans="2:4" ht="13.5" customHeight="1" x14ac:dyDescent="0.15">
      <c r="B7" s="814"/>
      <c r="C7" s="821" t="s">
        <v>513</v>
      </c>
      <c r="D7" s="794" t="s">
        <v>238</v>
      </c>
    </row>
    <row r="8" spans="2:4" x14ac:dyDescent="0.15">
      <c r="B8" s="814"/>
      <c r="C8" s="818"/>
      <c r="D8" s="795"/>
    </row>
    <row r="9" spans="2:4" ht="13.5" customHeight="1" x14ac:dyDescent="0.15">
      <c r="B9" s="814"/>
      <c r="C9" s="799" t="s">
        <v>500</v>
      </c>
      <c r="D9" s="794" t="s">
        <v>239</v>
      </c>
    </row>
    <row r="10" spans="2:4" x14ac:dyDescent="0.15">
      <c r="B10" s="814"/>
      <c r="C10" s="801"/>
      <c r="D10" s="795"/>
    </row>
    <row r="11" spans="2:4" ht="13.5" customHeight="1" x14ac:dyDescent="0.15">
      <c r="B11" s="814"/>
      <c r="C11" s="799" t="s">
        <v>501</v>
      </c>
      <c r="D11" s="809" t="s">
        <v>608</v>
      </c>
    </row>
    <row r="12" spans="2:4" x14ac:dyDescent="0.15">
      <c r="B12" s="814"/>
      <c r="C12" s="801"/>
      <c r="D12" s="795"/>
    </row>
    <row r="13" spans="2:4" ht="13.5" customHeight="1" x14ac:dyDescent="0.15">
      <c r="B13" s="814"/>
      <c r="C13" s="799" t="s">
        <v>498</v>
      </c>
      <c r="D13" s="819" t="s">
        <v>499</v>
      </c>
    </row>
    <row r="14" spans="2:4" x14ac:dyDescent="0.15">
      <c r="B14" s="814"/>
      <c r="C14" s="801"/>
      <c r="D14" s="820"/>
    </row>
    <row r="15" spans="2:4" ht="13.5" customHeight="1" x14ac:dyDescent="0.15">
      <c r="B15" s="814"/>
      <c r="C15" s="799" t="s">
        <v>502</v>
      </c>
      <c r="D15" s="794" t="s">
        <v>240</v>
      </c>
    </row>
    <row r="16" spans="2:4" x14ac:dyDescent="0.15">
      <c r="B16" s="814"/>
      <c r="C16" s="801"/>
      <c r="D16" s="795"/>
    </row>
    <row r="17" spans="2:4" x14ac:dyDescent="0.15">
      <c r="B17" s="814" t="s">
        <v>261</v>
      </c>
      <c r="C17" s="816" t="s">
        <v>228</v>
      </c>
      <c r="D17" s="794" t="s">
        <v>241</v>
      </c>
    </row>
    <row r="18" spans="2:4" x14ac:dyDescent="0.15">
      <c r="B18" s="814"/>
      <c r="C18" s="816"/>
      <c r="D18" s="808"/>
    </row>
    <row r="19" spans="2:4" x14ac:dyDescent="0.15">
      <c r="B19" s="814"/>
      <c r="C19" s="816"/>
      <c r="D19" s="795"/>
    </row>
    <row r="20" spans="2:4" x14ac:dyDescent="0.15">
      <c r="B20" s="814" t="s">
        <v>210</v>
      </c>
      <c r="C20" s="816" t="s">
        <v>211</v>
      </c>
      <c r="D20" s="794" t="s">
        <v>243</v>
      </c>
    </row>
    <row r="21" spans="2:4" x14ac:dyDescent="0.15">
      <c r="B21" s="814"/>
      <c r="C21" s="816"/>
      <c r="D21" s="795"/>
    </row>
    <row r="22" spans="2:4" x14ac:dyDescent="0.15">
      <c r="B22" s="814" t="s">
        <v>212</v>
      </c>
      <c r="C22" s="816" t="s">
        <v>211</v>
      </c>
      <c r="D22" s="794" t="s">
        <v>242</v>
      </c>
    </row>
    <row r="23" spans="2:4" x14ac:dyDescent="0.15">
      <c r="B23" s="814"/>
      <c r="C23" s="816"/>
      <c r="D23" s="795"/>
    </row>
    <row r="24" spans="2:4" x14ac:dyDescent="0.15">
      <c r="B24" s="814" t="s">
        <v>213</v>
      </c>
      <c r="C24" s="816" t="s">
        <v>214</v>
      </c>
      <c r="D24" s="809" t="s">
        <v>597</v>
      </c>
    </row>
    <row r="25" spans="2:4" ht="26.25" customHeight="1" x14ac:dyDescent="0.15">
      <c r="B25" s="814"/>
      <c r="C25" s="816"/>
      <c r="D25" s="795"/>
    </row>
    <row r="26" spans="2:4" x14ac:dyDescent="0.15">
      <c r="B26" s="814" t="s">
        <v>215</v>
      </c>
      <c r="C26" s="816" t="s">
        <v>216</v>
      </c>
      <c r="D26" s="794" t="s">
        <v>267</v>
      </c>
    </row>
    <row r="27" spans="2:4" x14ac:dyDescent="0.15">
      <c r="B27" s="814"/>
      <c r="C27" s="816"/>
      <c r="D27" s="808"/>
    </row>
    <row r="28" spans="2:4" x14ac:dyDescent="0.15">
      <c r="B28" s="814"/>
      <c r="C28" s="816"/>
      <c r="D28" s="795"/>
    </row>
    <row r="29" spans="2:4" x14ac:dyDescent="0.15">
      <c r="B29" s="814" t="s">
        <v>226</v>
      </c>
      <c r="C29" s="816" t="s">
        <v>227</v>
      </c>
      <c r="D29" s="809" t="s">
        <v>609</v>
      </c>
    </row>
    <row r="30" spans="2:4" x14ac:dyDescent="0.15">
      <c r="B30" s="814"/>
      <c r="C30" s="816"/>
      <c r="D30" s="795"/>
    </row>
    <row r="31" spans="2:4" x14ac:dyDescent="0.15">
      <c r="B31" s="786" t="s">
        <v>528</v>
      </c>
      <c r="C31" s="788" t="s">
        <v>531</v>
      </c>
      <c r="D31" s="791" t="s">
        <v>629</v>
      </c>
    </row>
    <row r="32" spans="2:4" x14ac:dyDescent="0.15">
      <c r="B32" s="786"/>
      <c r="C32" s="788"/>
      <c r="D32" s="826"/>
    </row>
    <row r="33" spans="2:4" x14ac:dyDescent="0.15">
      <c r="B33" s="786"/>
      <c r="C33" s="788"/>
      <c r="D33" s="826"/>
    </row>
    <row r="34" spans="2:4" x14ac:dyDescent="0.15">
      <c r="B34" s="786"/>
      <c r="C34" s="788"/>
      <c r="D34" s="827"/>
    </row>
    <row r="35" spans="2:4" x14ac:dyDescent="0.15">
      <c r="B35" s="786" t="s">
        <v>266</v>
      </c>
      <c r="C35" s="788" t="s">
        <v>217</v>
      </c>
      <c r="D35" s="791" t="s">
        <v>610</v>
      </c>
    </row>
    <row r="36" spans="2:4" x14ac:dyDescent="0.15">
      <c r="B36" s="786"/>
      <c r="C36" s="788"/>
      <c r="D36" s="826"/>
    </row>
    <row r="37" spans="2:4" x14ac:dyDescent="0.15">
      <c r="B37" s="786"/>
      <c r="C37" s="788"/>
      <c r="D37" s="826"/>
    </row>
    <row r="38" spans="2:4" x14ac:dyDescent="0.15">
      <c r="B38" s="786"/>
      <c r="C38" s="788"/>
      <c r="D38" s="826"/>
    </row>
    <row r="39" spans="2:4" x14ac:dyDescent="0.15">
      <c r="B39" s="786"/>
      <c r="C39" s="788"/>
      <c r="D39" s="827"/>
    </row>
    <row r="40" spans="2:4" x14ac:dyDescent="0.15">
      <c r="B40" s="825" t="s">
        <v>547</v>
      </c>
      <c r="C40" s="822" t="s">
        <v>218</v>
      </c>
      <c r="D40" s="794" t="s">
        <v>219</v>
      </c>
    </row>
    <row r="41" spans="2:4" x14ac:dyDescent="0.15">
      <c r="B41" s="813"/>
      <c r="C41" s="824"/>
      <c r="D41" s="795"/>
    </row>
    <row r="42" spans="2:4" x14ac:dyDescent="0.15">
      <c r="B42" s="825" t="s">
        <v>548</v>
      </c>
      <c r="C42" s="822" t="s">
        <v>218</v>
      </c>
      <c r="D42" s="794" t="s">
        <v>220</v>
      </c>
    </row>
    <row r="43" spans="2:4" x14ac:dyDescent="0.15">
      <c r="B43" s="813"/>
      <c r="C43" s="824"/>
      <c r="D43" s="795"/>
    </row>
    <row r="44" spans="2:4" x14ac:dyDescent="0.15">
      <c r="B44" s="814" t="s">
        <v>221</v>
      </c>
      <c r="C44" s="816" t="s">
        <v>211</v>
      </c>
      <c r="D44" s="794" t="s">
        <v>244</v>
      </c>
    </row>
    <row r="45" spans="2:4" x14ac:dyDescent="0.15">
      <c r="B45" s="814"/>
      <c r="C45" s="816"/>
      <c r="D45" s="795"/>
    </row>
    <row r="46" spans="2:4" x14ac:dyDescent="0.15">
      <c r="B46" s="814" t="s">
        <v>222</v>
      </c>
      <c r="C46" s="816" t="s">
        <v>211</v>
      </c>
      <c r="D46" s="794" t="s">
        <v>245</v>
      </c>
    </row>
    <row r="47" spans="2:4" x14ac:dyDescent="0.15">
      <c r="B47" s="814"/>
      <c r="C47" s="816"/>
      <c r="D47" s="795"/>
    </row>
    <row r="48" spans="2:4" x14ac:dyDescent="0.15">
      <c r="B48" s="814" t="s">
        <v>225</v>
      </c>
      <c r="C48" s="816" t="s">
        <v>218</v>
      </c>
      <c r="D48" s="796" t="s">
        <v>611</v>
      </c>
    </row>
    <row r="49" spans="2:4" x14ac:dyDescent="0.15">
      <c r="B49" s="814"/>
      <c r="C49" s="816"/>
      <c r="D49" s="797"/>
    </row>
    <row r="50" spans="2:4" x14ac:dyDescent="0.15">
      <c r="B50" s="814"/>
      <c r="C50" s="816"/>
      <c r="D50" s="797"/>
    </row>
    <row r="51" spans="2:4" ht="35.25" customHeight="1" x14ac:dyDescent="0.15">
      <c r="B51" s="113" t="s">
        <v>342</v>
      </c>
      <c r="C51" s="114" t="s">
        <v>343</v>
      </c>
      <c r="D51" s="115" t="s">
        <v>344</v>
      </c>
    </row>
    <row r="52" spans="2:4" ht="13.5" customHeight="1" x14ac:dyDescent="0.15">
      <c r="B52" s="805" t="s">
        <v>233</v>
      </c>
      <c r="C52" s="822" t="s">
        <v>235</v>
      </c>
      <c r="D52" s="792" t="s">
        <v>612</v>
      </c>
    </row>
    <row r="53" spans="2:4" x14ac:dyDescent="0.15">
      <c r="B53" s="806"/>
      <c r="C53" s="823"/>
      <c r="D53" s="798"/>
    </row>
    <row r="54" spans="2:4" x14ac:dyDescent="0.15">
      <c r="B54" s="806"/>
      <c r="C54" s="824"/>
      <c r="D54" s="793"/>
    </row>
    <row r="55" spans="2:4" x14ac:dyDescent="0.15">
      <c r="B55" s="806"/>
      <c r="C55" s="822" t="s">
        <v>253</v>
      </c>
      <c r="D55" s="792" t="s">
        <v>594</v>
      </c>
    </row>
    <row r="56" spans="2:4" x14ac:dyDescent="0.15">
      <c r="B56" s="806"/>
      <c r="C56" s="823"/>
      <c r="D56" s="798"/>
    </row>
    <row r="57" spans="2:4" x14ac:dyDescent="0.15">
      <c r="B57" s="806"/>
      <c r="C57" s="824"/>
      <c r="D57" s="793"/>
    </row>
    <row r="58" spans="2:4" s="116" customFormat="1" x14ac:dyDescent="0.15">
      <c r="B58" s="806"/>
      <c r="C58" s="799" t="s">
        <v>593</v>
      </c>
      <c r="D58" s="802" t="s">
        <v>619</v>
      </c>
    </row>
    <row r="59" spans="2:4" s="116" customFormat="1" x14ac:dyDescent="0.15">
      <c r="B59" s="806"/>
      <c r="C59" s="800"/>
      <c r="D59" s="803"/>
    </row>
    <row r="60" spans="2:4" s="116" customFormat="1" x14ac:dyDescent="0.15">
      <c r="B60" s="807"/>
      <c r="C60" s="801"/>
      <c r="D60" s="804"/>
    </row>
    <row r="61" spans="2:4" x14ac:dyDescent="0.15">
      <c r="B61" s="814" t="s">
        <v>255</v>
      </c>
      <c r="C61" s="816" t="s">
        <v>230</v>
      </c>
      <c r="D61" s="796" t="s">
        <v>613</v>
      </c>
    </row>
    <row r="62" spans="2:4" x14ac:dyDescent="0.15">
      <c r="B62" s="814"/>
      <c r="C62" s="816"/>
      <c r="D62" s="797"/>
    </row>
    <row r="63" spans="2:4" x14ac:dyDescent="0.15">
      <c r="B63" s="814" t="s">
        <v>256</v>
      </c>
      <c r="C63" s="816" t="s">
        <v>257</v>
      </c>
      <c r="D63" s="792" t="s">
        <v>595</v>
      </c>
    </row>
    <row r="64" spans="2:4" x14ac:dyDescent="0.15">
      <c r="B64" s="814"/>
      <c r="C64" s="816"/>
      <c r="D64" s="793"/>
    </row>
    <row r="65" spans="2:4" ht="13.5" customHeight="1" x14ac:dyDescent="0.15">
      <c r="B65" s="786" t="s">
        <v>572</v>
      </c>
      <c r="C65" s="788" t="s">
        <v>573</v>
      </c>
      <c r="D65" s="790" t="s">
        <v>614</v>
      </c>
    </row>
    <row r="66" spans="2:4" x14ac:dyDescent="0.15">
      <c r="B66" s="787"/>
      <c r="C66" s="789"/>
      <c r="D66" s="791"/>
    </row>
    <row r="67" spans="2:4" x14ac:dyDescent="0.15">
      <c r="B67" s="787"/>
      <c r="C67" s="789"/>
      <c r="D67" s="791"/>
    </row>
    <row r="68" spans="2:4" ht="21" customHeight="1" x14ac:dyDescent="0.15">
      <c r="B68" s="787"/>
      <c r="C68" s="789"/>
      <c r="D68" s="791"/>
    </row>
    <row r="69" spans="2:4" ht="28.5" customHeight="1" x14ac:dyDescent="0.15">
      <c r="B69" s="231" t="s">
        <v>574</v>
      </c>
      <c r="C69" s="232" t="s">
        <v>575</v>
      </c>
      <c r="D69" s="233" t="s">
        <v>615</v>
      </c>
    </row>
    <row r="70" spans="2:4" ht="51" customHeight="1" thickBot="1" x14ac:dyDescent="0.2">
      <c r="B70" s="234" t="s">
        <v>576</v>
      </c>
      <c r="C70" s="235" t="s">
        <v>573</v>
      </c>
      <c r="D70" s="236" t="s">
        <v>596</v>
      </c>
    </row>
  </sheetData>
  <mergeCells count="70">
    <mergeCell ref="C22:C23"/>
    <mergeCell ref="C35:C39"/>
    <mergeCell ref="C42:C43"/>
    <mergeCell ref="B42:B43"/>
    <mergeCell ref="C40:C41"/>
    <mergeCell ref="B24:B25"/>
    <mergeCell ref="C24:C25"/>
    <mergeCell ref="D42:D43"/>
    <mergeCell ref="B26:B28"/>
    <mergeCell ref="C26:C28"/>
    <mergeCell ref="B29:B30"/>
    <mergeCell ref="C29:C30"/>
    <mergeCell ref="B35:B39"/>
    <mergeCell ref="B31:B34"/>
    <mergeCell ref="C31:C34"/>
    <mergeCell ref="D40:D41"/>
    <mergeCell ref="D26:D28"/>
    <mergeCell ref="D29:D30"/>
    <mergeCell ref="D35:D39"/>
    <mergeCell ref="D31:D34"/>
    <mergeCell ref="B20:B21"/>
    <mergeCell ref="C20:C21"/>
    <mergeCell ref="B63:B64"/>
    <mergeCell ref="C63:C64"/>
    <mergeCell ref="C48:C50"/>
    <mergeCell ref="B48:B50"/>
    <mergeCell ref="B44:B45"/>
    <mergeCell ref="C55:C57"/>
    <mergeCell ref="C52:C54"/>
    <mergeCell ref="C44:C45"/>
    <mergeCell ref="B46:B47"/>
    <mergeCell ref="B61:B62"/>
    <mergeCell ref="C61:C62"/>
    <mergeCell ref="C46:C47"/>
    <mergeCell ref="B40:B41"/>
    <mergeCell ref="B22:B23"/>
    <mergeCell ref="B1:D2"/>
    <mergeCell ref="B4:C4"/>
    <mergeCell ref="B5:B16"/>
    <mergeCell ref="D5:D6"/>
    <mergeCell ref="B17:B19"/>
    <mergeCell ref="C17:C19"/>
    <mergeCell ref="C5:C6"/>
    <mergeCell ref="D7:D8"/>
    <mergeCell ref="D9:D10"/>
    <mergeCell ref="D11:D12"/>
    <mergeCell ref="D13:D14"/>
    <mergeCell ref="C9:C10"/>
    <mergeCell ref="C11:C12"/>
    <mergeCell ref="C13:C14"/>
    <mergeCell ref="C7:C8"/>
    <mergeCell ref="C15:C16"/>
    <mergeCell ref="D15:D16"/>
    <mergeCell ref="D17:D19"/>
    <mergeCell ref="D20:D21"/>
    <mergeCell ref="D22:D23"/>
    <mergeCell ref="D24:D25"/>
    <mergeCell ref="B65:B68"/>
    <mergeCell ref="C65:C68"/>
    <mergeCell ref="D65:D68"/>
    <mergeCell ref="D63:D64"/>
    <mergeCell ref="D44:D45"/>
    <mergeCell ref="D46:D47"/>
    <mergeCell ref="D48:D50"/>
    <mergeCell ref="D55:D57"/>
    <mergeCell ref="D52:D54"/>
    <mergeCell ref="D61:D62"/>
    <mergeCell ref="C58:C60"/>
    <mergeCell ref="D58:D60"/>
    <mergeCell ref="B52:B60"/>
  </mergeCells>
  <phoneticPr fontId="2"/>
  <pageMargins left="0.25" right="0.25"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00"/>
  <sheetViews>
    <sheetView topLeftCell="P1" zoomScale="85" zoomScaleNormal="85" workbookViewId="0">
      <selection activeCell="AQ34" sqref="AQ34:AZ34"/>
    </sheetView>
  </sheetViews>
  <sheetFormatPr defaultColWidth="12.625" defaultRowHeight="15" customHeight="1" x14ac:dyDescent="0.15"/>
  <cols>
    <col min="1" max="24" width="8.625" style="254" customWidth="1"/>
    <col min="25" max="36" width="8.625" style="255" customWidth="1"/>
    <col min="37" max="40" width="8.625" style="254" customWidth="1"/>
    <col min="41" max="41" width="7" style="254" customWidth="1"/>
    <col min="42" max="42" width="16.125" style="254" bestFit="1" customWidth="1"/>
    <col min="43" max="63" width="8.625" style="254" customWidth="1"/>
    <col min="64" max="16384" width="12.625" style="254"/>
  </cols>
  <sheetData>
    <row r="1" spans="1:63" ht="13.5" customHeight="1" thickBot="1" x14ac:dyDescent="0.2"/>
    <row r="2" spans="1:63" ht="13.5" customHeight="1" thickBot="1" x14ac:dyDescent="0.2">
      <c r="A2" s="256"/>
      <c r="B2" s="256"/>
      <c r="C2" s="256"/>
      <c r="D2" s="256"/>
      <c r="E2" s="256"/>
      <c r="F2" s="256"/>
      <c r="G2" s="256"/>
      <c r="H2" s="256"/>
      <c r="I2" s="256"/>
      <c r="J2" s="256"/>
      <c r="K2" s="256"/>
      <c r="L2" s="256"/>
      <c r="M2" s="256"/>
      <c r="N2" s="256"/>
      <c r="O2" s="256"/>
      <c r="P2" s="256"/>
      <c r="Q2" s="256"/>
      <c r="R2" s="256"/>
      <c r="S2" s="256"/>
      <c r="T2" s="256"/>
      <c r="U2" s="256"/>
      <c r="V2" s="256"/>
      <c r="W2" s="256"/>
      <c r="X2" s="256"/>
      <c r="Y2" s="257"/>
      <c r="Z2" s="257"/>
      <c r="AA2" s="257"/>
      <c r="AB2" s="257"/>
      <c r="AC2" s="257"/>
      <c r="AD2" s="257"/>
      <c r="AE2" s="257"/>
      <c r="AF2" s="257"/>
      <c r="AG2" s="257"/>
      <c r="AH2" s="257"/>
      <c r="AI2" s="257"/>
      <c r="AJ2" s="257"/>
      <c r="AK2" s="256"/>
      <c r="AL2" s="256"/>
      <c r="AM2" s="256"/>
      <c r="AN2" s="256"/>
      <c r="AO2" s="256"/>
      <c r="AP2" s="258" t="s">
        <v>630</v>
      </c>
      <c r="AQ2" s="416" t="str">
        <f>IF(変更依頼書①!J20="","",変更依頼書①!J20)</f>
        <v/>
      </c>
      <c r="AR2" s="417"/>
      <c r="AS2" s="417"/>
      <c r="AT2" s="417"/>
      <c r="AU2" s="417"/>
      <c r="AV2" s="417"/>
      <c r="AW2" s="417"/>
      <c r="AX2" s="417"/>
      <c r="AY2" s="417"/>
      <c r="AZ2" s="418"/>
      <c r="BA2" s="258"/>
      <c r="BB2" s="258"/>
      <c r="BC2" s="258"/>
      <c r="BD2" s="258"/>
      <c r="BE2" s="258"/>
      <c r="BF2" s="258"/>
      <c r="BG2" s="258"/>
      <c r="BH2" s="258"/>
      <c r="BI2" s="258"/>
      <c r="BJ2" s="258"/>
      <c r="BK2" s="258"/>
    </row>
    <row r="3" spans="1:63" ht="13.5" customHeight="1" thickBot="1" x14ac:dyDescent="0.2"/>
    <row r="4" spans="1:63" ht="13.5" customHeight="1" thickBot="1" x14ac:dyDescent="0.2">
      <c r="A4" s="259" t="s">
        <v>631</v>
      </c>
      <c r="B4" s="259" t="s">
        <v>632</v>
      </c>
      <c r="C4" s="259" t="s">
        <v>633</v>
      </c>
      <c r="D4" s="259" t="s">
        <v>634</v>
      </c>
      <c r="E4" s="259" t="s">
        <v>635</v>
      </c>
      <c r="F4" s="259" t="s">
        <v>636</v>
      </c>
      <c r="G4" s="259" t="s">
        <v>637</v>
      </c>
      <c r="H4" s="259" t="s">
        <v>638</v>
      </c>
      <c r="I4" s="259" t="s">
        <v>639</v>
      </c>
      <c r="J4" s="259" t="s">
        <v>640</v>
      </c>
      <c r="K4" s="259" t="s">
        <v>641</v>
      </c>
      <c r="L4" s="259" t="s">
        <v>642</v>
      </c>
      <c r="M4" s="259" t="s">
        <v>643</v>
      </c>
      <c r="N4" s="259" t="s">
        <v>644</v>
      </c>
      <c r="O4" s="259" t="s">
        <v>645</v>
      </c>
      <c r="P4" s="259" t="s">
        <v>646</v>
      </c>
      <c r="Q4" s="259" t="s">
        <v>647</v>
      </c>
      <c r="R4" s="259" t="s">
        <v>648</v>
      </c>
      <c r="S4" s="259" t="s">
        <v>649</v>
      </c>
      <c r="T4" s="259" t="s">
        <v>650</v>
      </c>
      <c r="U4" s="259" t="s">
        <v>651</v>
      </c>
      <c r="V4" s="259" t="s">
        <v>652</v>
      </c>
      <c r="W4" s="259" t="s">
        <v>653</v>
      </c>
      <c r="X4" s="259" t="s">
        <v>654</v>
      </c>
      <c r="Y4" s="260" t="s">
        <v>655</v>
      </c>
      <c r="Z4" s="260" t="s">
        <v>656</v>
      </c>
      <c r="AA4" s="260" t="s">
        <v>657</v>
      </c>
      <c r="AB4" s="260" t="s">
        <v>658</v>
      </c>
      <c r="AC4" s="260" t="s">
        <v>659</v>
      </c>
      <c r="AD4" s="260" t="s">
        <v>660</v>
      </c>
      <c r="AE4" s="260" t="s">
        <v>661</v>
      </c>
      <c r="AF4" s="260" t="s">
        <v>662</v>
      </c>
      <c r="AG4" s="260" t="s">
        <v>663</v>
      </c>
      <c r="AH4" s="260" t="s">
        <v>664</v>
      </c>
      <c r="AI4" s="260" t="s">
        <v>665</v>
      </c>
      <c r="AJ4" s="260" t="s">
        <v>666</v>
      </c>
      <c r="AK4" s="258"/>
      <c r="AL4" s="258"/>
      <c r="AM4" s="258"/>
      <c r="AN4" s="258"/>
      <c r="AO4" s="258"/>
      <c r="AP4" s="258" t="s">
        <v>667</v>
      </c>
      <c r="AQ4" s="419" t="str">
        <f>+B5&amp;B6&amp;B7&amp;B8&amp;B9&amp;B10&amp;B11&amp;B12&amp;B13&amp;B14&amp;B15&amp;B16&amp;B17&amp;B18&amp;B19&amp;B20&amp;B21&amp;B22&amp;B23&amp;B24&amp;B25&amp;B26&amp;B27&amp;B28&amp;B29&amp;B30&amp;B31&amp;B32&amp;B33&amp;B34&amp;B35&amp;B36</f>
        <v/>
      </c>
      <c r="AR4" s="417"/>
      <c r="AS4" s="417"/>
      <c r="AT4" s="417"/>
      <c r="AU4" s="417"/>
      <c r="AV4" s="417"/>
      <c r="AW4" s="417"/>
      <c r="AX4" s="417"/>
      <c r="AY4" s="417"/>
      <c r="AZ4" s="418"/>
    </row>
    <row r="5" spans="1:63" ht="13.5" customHeight="1" thickBot="1" x14ac:dyDescent="0.2">
      <c r="A5" s="261" t="str">
        <f>+LEFT($AQ$2,1)</f>
        <v/>
      </c>
      <c r="B5" s="261" t="str">
        <f t="shared" ref="B5:B36" si="0">IFERROR((VLOOKUP(A5,$AL$5:$AM$72,2,FALSE)),"")</f>
        <v/>
      </c>
      <c r="C5" s="261" t="str">
        <f>IFERROR(CODE(A5),"")</f>
        <v/>
      </c>
      <c r="D5" s="261">
        <f>IF(C5="",0,IF(OR(AND(C5&lt;=122,C5&gt;=97),AND(C5&lt;=90,C5&gt;=65),AND(C5&lt;=57,C5&gt;=48),C5=45,C5=46,C5=64,C5=95,C5=36,C5=35),0,1))</f>
        <v>0</v>
      </c>
      <c r="E5" s="262" t="str">
        <f>+LEFT($AQ$6,1)</f>
        <v/>
      </c>
      <c r="F5" s="262" t="str">
        <f t="shared" ref="F5:F36" si="1">IFERROR((VLOOKUP(E5,$AL$5:$AM$72,2,FALSE)),"")</f>
        <v/>
      </c>
      <c r="G5" s="262" t="str">
        <f t="shared" ref="G5:G36" si="2">IFERROR(CODE(E5),"")</f>
        <v/>
      </c>
      <c r="H5" s="262">
        <f>IF(G5="",0,IF(OR(AND(G5&lt;=122,G5&gt;=97),AND(G5&lt;=90,G5&gt;=65),AND(G5&lt;=57,G5&gt;=48),G5=45,G5=46,G5=64,G5=95,G5=36,G5=35),0,1))</f>
        <v>0</v>
      </c>
      <c r="I5" s="261" t="str">
        <f>+LEFT($AQ$10,1)</f>
        <v/>
      </c>
      <c r="J5" s="261" t="str">
        <f t="shared" ref="J5:J36" si="3">IFERROR((VLOOKUP(I5,$AL$5:$AM$72,2,FALSE)),"")</f>
        <v/>
      </c>
      <c r="K5" s="261" t="str">
        <f t="shared" ref="K5:K36" si="4">IFERROR(CODE(I5),"")</f>
        <v/>
      </c>
      <c r="L5" s="261">
        <f>IF(K5="",0,IF(OR(AND(K5&lt;=122,K5&gt;=97),AND(K5&lt;=90,K5&gt;=65),AND(K5&lt;=57,K5&gt;=48),K5=45,K5=46,K5=64,K5=95,K5=36,K5=35),0,1))</f>
        <v>0</v>
      </c>
      <c r="M5" s="262" t="str">
        <f>+LEFT($AQ$14,1)</f>
        <v/>
      </c>
      <c r="N5" s="262" t="str">
        <f t="shared" ref="N5:N36" si="5">IFERROR((VLOOKUP(M5,$AL$5:$AM$72,2,FALSE)),"")</f>
        <v/>
      </c>
      <c r="O5" s="262" t="str">
        <f t="shared" ref="O5:O36" si="6">IFERROR(CODE(M5),"")</f>
        <v/>
      </c>
      <c r="P5" s="262">
        <f>IF(O5="",0,IF(OR(AND(O5&lt;=122,O5&gt;=97),AND(O5&lt;=90,O5&gt;=65),AND(O5&lt;=57,O5&gt;=48),O5=45,O5=46,O5=64,O5=95,O5=36,O5=35),0,1))</f>
        <v>0</v>
      </c>
      <c r="Q5" s="261" t="str">
        <f>+LEFT($AQ$18,1)</f>
        <v/>
      </c>
      <c r="R5" s="261" t="str">
        <f t="shared" ref="R5:R36" si="7">IFERROR((VLOOKUP(Q5,$AL$5:$AM$72,2,FALSE)),"")</f>
        <v/>
      </c>
      <c r="S5" s="261" t="str">
        <f t="shared" ref="S5:S36" si="8">IFERROR(CODE(Q5),"")</f>
        <v/>
      </c>
      <c r="T5" s="261">
        <f>IF(S5="",0,IF(OR(AND(S5&lt;=122,S5&gt;=97),AND(S5&lt;=90,S5&gt;=65),AND(S5&lt;=57,S5&gt;=48),S5=45,S5=46,S5=64,S5=95,S5=36,S5=35),0,1))</f>
        <v>0</v>
      </c>
      <c r="U5" s="262" t="str">
        <f>+LEFT($AQ$22,1)</f>
        <v/>
      </c>
      <c r="V5" s="262" t="str">
        <f t="shared" ref="V5:V36" si="9">IFERROR((VLOOKUP(U5,$AL$5:$AM$72,2,FALSE)),"")</f>
        <v/>
      </c>
      <c r="W5" s="262" t="str">
        <f t="shared" ref="W5:W36" si="10">IFERROR(CODE(U5),"")</f>
        <v/>
      </c>
      <c r="X5" s="262">
        <f>IF(W5="",0,IF(OR(AND(W5&lt;=122,W5&gt;=97),AND(W5&lt;=90,W5&gt;=65),AND(W5&lt;=57,W5&gt;=48),W5=45,W5=46,W5=64,W5=95,W5=36,W5=35),0,1))</f>
        <v>0</v>
      </c>
      <c r="Y5" s="263" t="str">
        <f>+LEFT($AQ$26,1)</f>
        <v/>
      </c>
      <c r="Z5" s="264" t="str">
        <f t="shared" ref="Z5:Z36" si="11">IFERROR((VLOOKUP(Y5,$AL$5:$AM$72,2,FALSE)),"")</f>
        <v/>
      </c>
      <c r="AA5" s="261" t="str">
        <f t="shared" ref="AA5:AA36" si="12">IFERROR(CODE(Y5),"")</f>
        <v/>
      </c>
      <c r="AB5" s="261">
        <f>IF(AA5="",0,IF(OR(AND(AA5&lt;=122,AA5&gt;=97),AND(AA5&lt;=90,AA5&gt;=65),AND(AA5&lt;=57,AA5&gt;=48),AA5=45,AA5=46,AA5=64,AA5=95,AA5=36,AA5=35),0,1))</f>
        <v>0</v>
      </c>
      <c r="AC5" s="265" t="str">
        <f>+LEFT($AQ$30,1)</f>
        <v/>
      </c>
      <c r="AD5" s="265" t="str">
        <f t="shared" ref="AD5:AD36" si="13">IFERROR((VLOOKUP(AC5,$AL$5:$AM$72,2,FALSE)),"")</f>
        <v/>
      </c>
      <c r="AE5" s="262" t="str">
        <f t="shared" ref="AE5:AE36" si="14">IFERROR(CODE(AC5),"")</f>
        <v/>
      </c>
      <c r="AF5" s="262">
        <f>IF(AE5="",0,IF(OR(AND(AE5&lt;=122,AE5&gt;=97),AND(AE5&lt;=90,AE5&gt;=65),AND(AE5&lt;=57,AE5&gt;=48),AE5=45,AE5=46,AE5=64,AE5=95,AE5=36,AE5=35),0,1))</f>
        <v>0</v>
      </c>
      <c r="AG5" s="264" t="str">
        <f>+LEFT($AQ$34,1)</f>
        <v/>
      </c>
      <c r="AH5" s="264" t="str">
        <f t="shared" ref="AH5:AH36" si="15">IFERROR((VLOOKUP(AG5,$AL$5:$AM$72,2,FALSE)),"")</f>
        <v/>
      </c>
      <c r="AI5" s="261" t="str">
        <f t="shared" ref="AI5:AI36" si="16">IFERROR(CODE(AG5),"")</f>
        <v/>
      </c>
      <c r="AJ5" s="261">
        <f>IF(AI5="",0,IF(OR(AND(AI5&lt;=122,AI5&gt;=97),AND(AI5&lt;=90,AI5&gt;=65),AND(AI5&lt;=57,AI5&gt;=48),AI5=45,AI5=46,AI5=64,AI5=95,AI5=36,AI5=35),0,1))</f>
        <v>0</v>
      </c>
      <c r="AK5" s="266"/>
      <c r="AL5" s="267" t="s">
        <v>668</v>
      </c>
      <c r="AM5" s="268" t="s">
        <v>669</v>
      </c>
      <c r="AN5" s="268">
        <f>IFERROR(CODE(AL5),"")</f>
        <v>35</v>
      </c>
      <c r="AO5" s="258"/>
      <c r="AP5" s="258"/>
    </row>
    <row r="6" spans="1:63" ht="13.5" customHeight="1" thickBot="1" x14ac:dyDescent="0.2">
      <c r="A6" s="261" t="str">
        <f>+MID($AQ$2,2,1)</f>
        <v/>
      </c>
      <c r="B6" s="261" t="str">
        <f t="shared" si="0"/>
        <v/>
      </c>
      <c r="C6" s="261" t="str">
        <f t="shared" ref="C6:C36" si="17">IFERROR(CODE(A6),"")</f>
        <v/>
      </c>
      <c r="D6" s="261">
        <f>IF(C6="",0,IF(OR(AND(C6&lt;=122,C6&gt;=97),AND(C6&lt;=90,C6&gt;=65),AND(C6&lt;=57,C6&gt;=48),C6=45,C6=46,C6=64,C6=95,C6=36,C6=35),0,1))</f>
        <v>0</v>
      </c>
      <c r="E6" s="262" t="str">
        <f>+MID($AQ$6,2,1)</f>
        <v/>
      </c>
      <c r="F6" s="262" t="str">
        <f t="shared" si="1"/>
        <v/>
      </c>
      <c r="G6" s="262" t="str">
        <f t="shared" si="2"/>
        <v/>
      </c>
      <c r="H6" s="262">
        <f>IF(G6="",0,IF(OR(AND(G6&lt;=122,G6&gt;=97),AND(G6&lt;=90,G6&gt;=65),AND(G6&lt;=57,G6&gt;=48),G6=45,G6=46,G6=64,G6=95,G6=36,G6=35),0,1))</f>
        <v>0</v>
      </c>
      <c r="I6" s="261" t="str">
        <f>+MID($AQ$10,2,1)</f>
        <v/>
      </c>
      <c r="J6" s="261" t="str">
        <f t="shared" si="3"/>
        <v/>
      </c>
      <c r="K6" s="261" t="str">
        <f t="shared" si="4"/>
        <v/>
      </c>
      <c r="L6" s="261">
        <f>IF(K6="",0,IF(OR(AND(K6&lt;=122,K6&gt;=97),AND(K6&lt;=90,K6&gt;=65),AND(K6&lt;=57,K6&gt;=48),K6=45,K6=46,K6=64,K6=95,K6=36,K6=35),0,1))</f>
        <v>0</v>
      </c>
      <c r="M6" s="262" t="str">
        <f>+MID($AQ$14,2,1)</f>
        <v/>
      </c>
      <c r="N6" s="262" t="str">
        <f t="shared" si="5"/>
        <v/>
      </c>
      <c r="O6" s="262" t="str">
        <f t="shared" si="6"/>
        <v/>
      </c>
      <c r="P6" s="262">
        <f>IF(O6="",0,IF(OR(AND(O6&lt;=122,O6&gt;=97),AND(O6&lt;=90,O6&gt;=65),AND(O6&lt;=57,O6&gt;=48),O6=45,O6=46,O6=64,O6=95,O6=36,O6=35),0,1))</f>
        <v>0</v>
      </c>
      <c r="Q6" s="261" t="str">
        <f>+MID($AQ$18,2,1)</f>
        <v/>
      </c>
      <c r="R6" s="261" t="str">
        <f t="shared" si="7"/>
        <v/>
      </c>
      <c r="S6" s="261" t="str">
        <f t="shared" si="8"/>
        <v/>
      </c>
      <c r="T6" s="261">
        <f>IF(S6="",0,IF(OR(AND(S6&lt;=122,S6&gt;=97),AND(S6&lt;=90,S6&gt;=65),AND(S6&lt;=57,S6&gt;=48),S6=45,S6=46,S6=64,S6=95,S6=36,S6=35),0,1))</f>
        <v>0</v>
      </c>
      <c r="U6" s="262" t="str">
        <f>+MID($AQ$22,2,1)</f>
        <v/>
      </c>
      <c r="V6" s="262" t="str">
        <f t="shared" si="9"/>
        <v/>
      </c>
      <c r="W6" s="262" t="str">
        <f t="shared" si="10"/>
        <v/>
      </c>
      <c r="X6" s="262">
        <f>IF(W6="",0,IF(OR(AND(W6&lt;=122,W6&gt;=97),AND(W6&lt;=90,W6&gt;=65),AND(W6&lt;=57,W6&gt;=48),W6=45,W6=46,W6=64,W6=95,W6=36,W6=35),0,1))</f>
        <v>0</v>
      </c>
      <c r="Y6" s="263" t="str">
        <f>+MID($AQ$26,2,1)</f>
        <v/>
      </c>
      <c r="Z6" s="264" t="str">
        <f t="shared" si="11"/>
        <v/>
      </c>
      <c r="AA6" s="261" t="str">
        <f t="shared" si="12"/>
        <v/>
      </c>
      <c r="AB6" s="261">
        <f>IF(AA6="",0,IF(OR(AND(AA6&lt;=122,AA6&gt;=97),AND(AA6&lt;=90,AA6&gt;=65),AND(AA6&lt;=57,AA6&gt;=48),AA6=45,AA6=46,AA6=64,AA6=95,AA6=36,AA6=35),0,1))</f>
        <v>0</v>
      </c>
      <c r="AC6" s="265" t="str">
        <f>+MID($AQ$30,2,1)</f>
        <v/>
      </c>
      <c r="AD6" s="265" t="str">
        <f t="shared" si="13"/>
        <v/>
      </c>
      <c r="AE6" s="262" t="str">
        <f t="shared" si="14"/>
        <v/>
      </c>
      <c r="AF6" s="262">
        <f>IF(AE6="",0,IF(OR(AND(AE6&lt;=122,AE6&gt;=97),AND(AE6&lt;=90,AE6&gt;=65),AND(AE6&lt;=57,AE6&gt;=48),AE6=45,AE6=46,AE6=64,AE6=95,AE6=36,AE6=35),0,1))</f>
        <v>0</v>
      </c>
      <c r="AG6" s="264" t="str">
        <f>+MID($AQ$34,2,1)</f>
        <v/>
      </c>
      <c r="AH6" s="264" t="str">
        <f t="shared" si="15"/>
        <v/>
      </c>
      <c r="AI6" s="261" t="str">
        <f t="shared" si="16"/>
        <v/>
      </c>
      <c r="AJ6" s="261">
        <f>IF(AI6="",0,IF(OR(AND(AI6&lt;=122,AI6&gt;=97),AND(AI6&lt;=90,AI6&gt;=65),AND(AI6&lt;=57,AI6&gt;=48),AI6=45,AI6=46,AI6=64,AI6=95,AI6=36,AI6=35),0,1))</f>
        <v>0</v>
      </c>
      <c r="AK6" s="266"/>
      <c r="AL6" s="267" t="s">
        <v>670</v>
      </c>
      <c r="AM6" s="268" t="s">
        <v>671</v>
      </c>
      <c r="AN6" s="268">
        <f t="shared" ref="AN6:AN69" si="18">IFERROR(CODE(AL6),"")</f>
        <v>36</v>
      </c>
      <c r="AO6" s="258"/>
      <c r="AP6" s="258" t="s">
        <v>672</v>
      </c>
      <c r="AQ6" s="416" t="str">
        <f>IF(変更依頼書①!J22="","",変更依頼書①!J22)</f>
        <v/>
      </c>
      <c r="AR6" s="417"/>
      <c r="AS6" s="417"/>
      <c r="AT6" s="417"/>
      <c r="AU6" s="417"/>
      <c r="AV6" s="417"/>
      <c r="AW6" s="417"/>
      <c r="AX6" s="417"/>
      <c r="AY6" s="417"/>
      <c r="AZ6" s="418"/>
    </row>
    <row r="7" spans="1:63" ht="13.5" customHeight="1" thickBot="1" x14ac:dyDescent="0.2">
      <c r="A7" s="261" t="str">
        <f>+MID($AQ$2,3,1)</f>
        <v/>
      </c>
      <c r="B7" s="261" t="str">
        <f t="shared" si="0"/>
        <v/>
      </c>
      <c r="C7" s="261" t="str">
        <f t="shared" si="17"/>
        <v/>
      </c>
      <c r="D7" s="261">
        <f t="shared" ref="D7:D36" si="19">IF(C7="",0,IF(OR(AND(C7&lt;=122,C7&gt;=97),AND(C7&lt;=90,C7&gt;=65),AND(C7&lt;=57,C7&gt;=48),C7=45,C7=46,C7=64,C7=95,C7=36,C7=35),0,1))</f>
        <v>0</v>
      </c>
      <c r="E7" s="262" t="str">
        <f>+MID($AQ$6,3,1)</f>
        <v/>
      </c>
      <c r="F7" s="262" t="str">
        <f t="shared" si="1"/>
        <v/>
      </c>
      <c r="G7" s="262" t="str">
        <f t="shared" si="2"/>
        <v/>
      </c>
      <c r="H7" s="262">
        <f t="shared" ref="H7:H36" si="20">IF(G7="",0,IF(OR(AND(G7&lt;=122,G7&gt;=97),AND(G7&lt;=90,G7&gt;=65),AND(G7&lt;=57,G7&gt;=48),G7=45,G7=46,G7=64,G7=95,G7=36,G7=35),0,1))</f>
        <v>0</v>
      </c>
      <c r="I7" s="261" t="str">
        <f>+MID($AQ$10,3,1)</f>
        <v/>
      </c>
      <c r="J7" s="261" t="str">
        <f t="shared" si="3"/>
        <v/>
      </c>
      <c r="K7" s="261" t="str">
        <f t="shared" si="4"/>
        <v/>
      </c>
      <c r="L7" s="261">
        <f t="shared" ref="L7:L36" si="21">IF(K7="",0,IF(OR(AND(K7&lt;=122,K7&gt;=97),AND(K7&lt;=90,K7&gt;=65),AND(K7&lt;=57,K7&gt;=48),K7=45,K7=46,K7=64,K7=95,K7=36,K7=35),0,1))</f>
        <v>0</v>
      </c>
      <c r="M7" s="262" t="str">
        <f>+MID($AQ$14,3,1)</f>
        <v/>
      </c>
      <c r="N7" s="262" t="str">
        <f t="shared" si="5"/>
        <v/>
      </c>
      <c r="O7" s="262" t="str">
        <f t="shared" si="6"/>
        <v/>
      </c>
      <c r="P7" s="262">
        <f t="shared" ref="P7:P36" si="22">IF(O7="",0,IF(OR(AND(O7&lt;=122,O7&gt;=97),AND(O7&lt;=90,O7&gt;=65),AND(O7&lt;=57,O7&gt;=48),O7=45,O7=46,O7=64,O7=95,O7=36,O7=35),0,1))</f>
        <v>0</v>
      </c>
      <c r="Q7" s="261" t="str">
        <f>+MID($AQ$18,3,1)</f>
        <v/>
      </c>
      <c r="R7" s="261" t="str">
        <f t="shared" si="7"/>
        <v/>
      </c>
      <c r="S7" s="261" t="str">
        <f t="shared" si="8"/>
        <v/>
      </c>
      <c r="T7" s="261">
        <f t="shared" ref="T7:T36" si="23">IF(S7="",0,IF(OR(AND(S7&lt;=122,S7&gt;=97),AND(S7&lt;=90,S7&gt;=65),AND(S7&lt;=57,S7&gt;=48),S7=45,S7=46,S7=64,S7=95,S7=36,S7=35),0,1))</f>
        <v>0</v>
      </c>
      <c r="U7" s="262" t="str">
        <f>+MID($AQ$22,3,1)</f>
        <v/>
      </c>
      <c r="V7" s="262" t="str">
        <f t="shared" si="9"/>
        <v/>
      </c>
      <c r="W7" s="262" t="str">
        <f t="shared" si="10"/>
        <v/>
      </c>
      <c r="X7" s="262">
        <f t="shared" ref="X7:X36" si="24">IF(W7="",0,IF(OR(AND(W7&lt;=122,W7&gt;=97),AND(W7&lt;=90,W7&gt;=65),AND(W7&lt;=57,W7&gt;=48),W7=45,W7=46,W7=64,W7=95,W7=36,W7=35),0,1))</f>
        <v>0</v>
      </c>
      <c r="Y7" s="263" t="str">
        <f>+MID($AQ$26,3,1)</f>
        <v/>
      </c>
      <c r="Z7" s="264" t="str">
        <f t="shared" si="11"/>
        <v/>
      </c>
      <c r="AA7" s="261" t="str">
        <f t="shared" si="12"/>
        <v/>
      </c>
      <c r="AB7" s="261">
        <f t="shared" ref="AB7:AB36" si="25">IF(AA7="",0,IF(OR(AND(AA7&lt;=122,AA7&gt;=97),AND(AA7&lt;=90,AA7&gt;=65),AND(AA7&lt;=57,AA7&gt;=48),AA7=45,AA7=46,AA7=64,AA7=95,AA7=36,AA7=35),0,1))</f>
        <v>0</v>
      </c>
      <c r="AC7" s="265" t="str">
        <f>+MID($AQ$30,3,1)</f>
        <v/>
      </c>
      <c r="AD7" s="265" t="str">
        <f t="shared" si="13"/>
        <v/>
      </c>
      <c r="AE7" s="262" t="str">
        <f t="shared" si="14"/>
        <v/>
      </c>
      <c r="AF7" s="262">
        <f t="shared" ref="AF7:AF36" si="26">IF(AE7="",0,IF(OR(AND(AE7&lt;=122,AE7&gt;=97),AND(AE7&lt;=90,AE7&gt;=65),AND(AE7&lt;=57,AE7&gt;=48),AE7=45,AE7=46,AE7=64,AE7=95,AE7=36,AE7=35),0,1))</f>
        <v>0</v>
      </c>
      <c r="AG7" s="264" t="str">
        <f>+MID($AQ$34,3,1)</f>
        <v/>
      </c>
      <c r="AH7" s="264" t="str">
        <f t="shared" si="15"/>
        <v/>
      </c>
      <c r="AI7" s="261" t="str">
        <f t="shared" si="16"/>
        <v/>
      </c>
      <c r="AJ7" s="261">
        <f t="shared" ref="AJ7:AJ36" si="27">IF(AI7="",0,IF(OR(AND(AI7&lt;=122,AI7&gt;=97),AND(AI7&lt;=90,AI7&gt;=65),AND(AI7&lt;=57,AI7&gt;=48),AI7=45,AI7=46,AI7=64,AI7=95,AI7=36,AI7=35),0,1))</f>
        <v>0</v>
      </c>
      <c r="AK7" s="266"/>
      <c r="AL7" s="269" t="s">
        <v>673</v>
      </c>
      <c r="AM7" s="268" t="s">
        <v>674</v>
      </c>
      <c r="AN7" s="268">
        <f t="shared" si="18"/>
        <v>45</v>
      </c>
      <c r="AO7" s="258"/>
    </row>
    <row r="8" spans="1:63" ht="13.5" customHeight="1" thickBot="1" x14ac:dyDescent="0.2">
      <c r="A8" s="261" t="str">
        <f>+MID($AQ$2,4,1)</f>
        <v/>
      </c>
      <c r="B8" s="261" t="str">
        <f t="shared" si="0"/>
        <v/>
      </c>
      <c r="C8" s="261" t="str">
        <f t="shared" si="17"/>
        <v/>
      </c>
      <c r="D8" s="261">
        <f t="shared" si="19"/>
        <v>0</v>
      </c>
      <c r="E8" s="262" t="str">
        <f>+MID($AQ$6,4,1)</f>
        <v/>
      </c>
      <c r="F8" s="262" t="str">
        <f t="shared" si="1"/>
        <v/>
      </c>
      <c r="G8" s="262" t="str">
        <f t="shared" si="2"/>
        <v/>
      </c>
      <c r="H8" s="262">
        <f t="shared" si="20"/>
        <v>0</v>
      </c>
      <c r="I8" s="261" t="str">
        <f>+MID($AQ$10,4,1)</f>
        <v/>
      </c>
      <c r="J8" s="261" t="str">
        <f t="shared" si="3"/>
        <v/>
      </c>
      <c r="K8" s="261" t="str">
        <f t="shared" si="4"/>
        <v/>
      </c>
      <c r="L8" s="261">
        <f t="shared" si="21"/>
        <v>0</v>
      </c>
      <c r="M8" s="262" t="str">
        <f>+MID($AQ$14,4,1)</f>
        <v/>
      </c>
      <c r="N8" s="262" t="str">
        <f t="shared" si="5"/>
        <v/>
      </c>
      <c r="O8" s="262" t="str">
        <f t="shared" si="6"/>
        <v/>
      </c>
      <c r="P8" s="262">
        <f t="shared" si="22"/>
        <v>0</v>
      </c>
      <c r="Q8" s="261" t="str">
        <f>+MID($AQ$18,4,1)</f>
        <v/>
      </c>
      <c r="R8" s="261" t="str">
        <f t="shared" si="7"/>
        <v/>
      </c>
      <c r="S8" s="261" t="str">
        <f t="shared" si="8"/>
        <v/>
      </c>
      <c r="T8" s="261">
        <f t="shared" si="23"/>
        <v>0</v>
      </c>
      <c r="U8" s="262" t="str">
        <f>+MID($AQ$22,4,1)</f>
        <v/>
      </c>
      <c r="V8" s="262" t="str">
        <f t="shared" si="9"/>
        <v/>
      </c>
      <c r="W8" s="262" t="str">
        <f t="shared" si="10"/>
        <v/>
      </c>
      <c r="X8" s="262">
        <f t="shared" si="24"/>
        <v>0</v>
      </c>
      <c r="Y8" s="263" t="str">
        <f>+MID($AQ$26,4,1)</f>
        <v/>
      </c>
      <c r="Z8" s="264" t="str">
        <f t="shared" si="11"/>
        <v/>
      </c>
      <c r="AA8" s="261" t="str">
        <f t="shared" si="12"/>
        <v/>
      </c>
      <c r="AB8" s="261">
        <f t="shared" si="25"/>
        <v>0</v>
      </c>
      <c r="AC8" s="265" t="str">
        <f>+MID($AQ$30,4,1)</f>
        <v/>
      </c>
      <c r="AD8" s="265" t="str">
        <f t="shared" si="13"/>
        <v/>
      </c>
      <c r="AE8" s="262" t="str">
        <f t="shared" si="14"/>
        <v/>
      </c>
      <c r="AF8" s="262">
        <f t="shared" si="26"/>
        <v>0</v>
      </c>
      <c r="AG8" s="264" t="str">
        <f>+MID($AQ$34,4,1)</f>
        <v/>
      </c>
      <c r="AH8" s="264" t="str">
        <f t="shared" si="15"/>
        <v/>
      </c>
      <c r="AI8" s="261" t="str">
        <f t="shared" si="16"/>
        <v/>
      </c>
      <c r="AJ8" s="261">
        <f t="shared" si="27"/>
        <v>0</v>
      </c>
      <c r="AK8" s="266"/>
      <c r="AL8" s="270" t="s">
        <v>675</v>
      </c>
      <c r="AM8" s="268" t="s">
        <v>676</v>
      </c>
      <c r="AN8" s="268">
        <f>IFERROR(CODE(AL8),"")</f>
        <v>46</v>
      </c>
      <c r="AO8" s="258"/>
      <c r="AP8" s="258" t="s">
        <v>636</v>
      </c>
      <c r="AQ8" s="419" t="str">
        <f>+F5&amp;F6&amp;F7&amp;F8&amp;F9&amp;F10&amp;F11&amp;F12&amp;F13&amp;F14&amp;F15&amp;F16&amp;F17&amp;F18&amp;F19&amp;F20&amp;F21&amp;F22&amp;F23&amp;F24&amp;F25&amp;F26&amp;F27&amp;F28&amp;F29&amp;F30&amp;F31&amp;F32&amp;F33&amp;F34&amp;F35&amp;F36</f>
        <v/>
      </c>
      <c r="AR8" s="417"/>
      <c r="AS8" s="417"/>
      <c r="AT8" s="417"/>
      <c r="AU8" s="417"/>
      <c r="AV8" s="417"/>
      <c r="AW8" s="417"/>
      <c r="AX8" s="417"/>
      <c r="AY8" s="417"/>
      <c r="AZ8" s="418"/>
    </row>
    <row r="9" spans="1:63" ht="13.5" customHeight="1" thickBot="1" x14ac:dyDescent="0.2">
      <c r="A9" s="261" t="str">
        <f>+MID($AQ$2,5,1)</f>
        <v/>
      </c>
      <c r="B9" s="261" t="str">
        <f t="shared" si="0"/>
        <v/>
      </c>
      <c r="C9" s="261" t="str">
        <f t="shared" si="17"/>
        <v/>
      </c>
      <c r="D9" s="261">
        <f t="shared" si="19"/>
        <v>0</v>
      </c>
      <c r="E9" s="262" t="str">
        <f>+MID($AQ$6,5,1)</f>
        <v/>
      </c>
      <c r="F9" s="262" t="str">
        <f t="shared" si="1"/>
        <v/>
      </c>
      <c r="G9" s="262" t="str">
        <f t="shared" si="2"/>
        <v/>
      </c>
      <c r="H9" s="262">
        <f t="shared" si="20"/>
        <v>0</v>
      </c>
      <c r="I9" s="261" t="str">
        <f>+MID($AQ$10,5,1)</f>
        <v/>
      </c>
      <c r="J9" s="261" t="str">
        <f t="shared" si="3"/>
        <v/>
      </c>
      <c r="K9" s="261" t="str">
        <f t="shared" si="4"/>
        <v/>
      </c>
      <c r="L9" s="261">
        <f t="shared" si="21"/>
        <v>0</v>
      </c>
      <c r="M9" s="262" t="str">
        <f>+MID($AQ$14,5,1)</f>
        <v/>
      </c>
      <c r="N9" s="262" t="str">
        <f t="shared" si="5"/>
        <v/>
      </c>
      <c r="O9" s="262" t="str">
        <f t="shared" si="6"/>
        <v/>
      </c>
      <c r="P9" s="262">
        <f t="shared" si="22"/>
        <v>0</v>
      </c>
      <c r="Q9" s="261" t="str">
        <f>+MID($AQ$18,5,1)</f>
        <v/>
      </c>
      <c r="R9" s="261" t="str">
        <f t="shared" si="7"/>
        <v/>
      </c>
      <c r="S9" s="261" t="str">
        <f t="shared" si="8"/>
        <v/>
      </c>
      <c r="T9" s="261">
        <f t="shared" si="23"/>
        <v>0</v>
      </c>
      <c r="U9" s="262" t="str">
        <f>+MID($AQ$22,5,1)</f>
        <v/>
      </c>
      <c r="V9" s="262" t="str">
        <f t="shared" si="9"/>
        <v/>
      </c>
      <c r="W9" s="262" t="str">
        <f t="shared" si="10"/>
        <v/>
      </c>
      <c r="X9" s="262">
        <f t="shared" si="24"/>
        <v>0</v>
      </c>
      <c r="Y9" s="263" t="str">
        <f>+MID($AQ$26,5,1)</f>
        <v/>
      </c>
      <c r="Z9" s="264" t="str">
        <f t="shared" si="11"/>
        <v/>
      </c>
      <c r="AA9" s="261" t="str">
        <f t="shared" si="12"/>
        <v/>
      </c>
      <c r="AB9" s="261">
        <f t="shared" si="25"/>
        <v>0</v>
      </c>
      <c r="AC9" s="265" t="str">
        <f>+MID($AQ$30,5,1)</f>
        <v/>
      </c>
      <c r="AD9" s="265" t="str">
        <f t="shared" si="13"/>
        <v/>
      </c>
      <c r="AE9" s="262" t="str">
        <f t="shared" si="14"/>
        <v/>
      </c>
      <c r="AF9" s="262">
        <f t="shared" si="26"/>
        <v>0</v>
      </c>
      <c r="AG9" s="264" t="str">
        <f>+MID($AQ$34,5,1)</f>
        <v/>
      </c>
      <c r="AH9" s="264" t="str">
        <f t="shared" si="15"/>
        <v/>
      </c>
      <c r="AI9" s="261" t="str">
        <f t="shared" si="16"/>
        <v/>
      </c>
      <c r="AJ9" s="261">
        <f t="shared" si="27"/>
        <v>0</v>
      </c>
      <c r="AK9" s="266"/>
      <c r="AL9" s="271" t="s">
        <v>677</v>
      </c>
      <c r="AM9" s="268" t="s">
        <v>678</v>
      </c>
      <c r="AN9" s="268">
        <f t="shared" si="18"/>
        <v>48</v>
      </c>
      <c r="AO9" s="258"/>
      <c r="AP9" s="258"/>
    </row>
    <row r="10" spans="1:63" ht="13.5" customHeight="1" thickBot="1" x14ac:dyDescent="0.2">
      <c r="A10" s="272" t="str">
        <f>+MID($AQ$2,6,1)</f>
        <v/>
      </c>
      <c r="B10" s="272" t="str">
        <f t="shared" si="0"/>
        <v/>
      </c>
      <c r="C10" s="272" t="str">
        <f t="shared" si="17"/>
        <v/>
      </c>
      <c r="D10" s="261">
        <f t="shared" si="19"/>
        <v>0</v>
      </c>
      <c r="E10" s="262" t="str">
        <f>+MID($AQ$6,6,1)</f>
        <v/>
      </c>
      <c r="F10" s="262" t="str">
        <f t="shared" si="1"/>
        <v/>
      </c>
      <c r="G10" s="262" t="str">
        <f t="shared" si="2"/>
        <v/>
      </c>
      <c r="H10" s="262">
        <f t="shared" si="20"/>
        <v>0</v>
      </c>
      <c r="I10" s="272" t="str">
        <f>+MID($AQ$10,6,1)</f>
        <v/>
      </c>
      <c r="J10" s="272" t="str">
        <f t="shared" si="3"/>
        <v/>
      </c>
      <c r="K10" s="272" t="str">
        <f t="shared" si="4"/>
        <v/>
      </c>
      <c r="L10" s="261">
        <f t="shared" si="21"/>
        <v>0</v>
      </c>
      <c r="M10" s="262" t="str">
        <f>+MID($AQ$14,6,1)</f>
        <v/>
      </c>
      <c r="N10" s="262" t="str">
        <f t="shared" si="5"/>
        <v/>
      </c>
      <c r="O10" s="262" t="str">
        <f t="shared" si="6"/>
        <v/>
      </c>
      <c r="P10" s="262">
        <f t="shared" si="22"/>
        <v>0</v>
      </c>
      <c r="Q10" s="272" t="str">
        <f>+MID($AQ$18,6,1)</f>
        <v/>
      </c>
      <c r="R10" s="272" t="str">
        <f t="shared" si="7"/>
        <v/>
      </c>
      <c r="S10" s="272" t="str">
        <f t="shared" si="8"/>
        <v/>
      </c>
      <c r="T10" s="261">
        <f t="shared" si="23"/>
        <v>0</v>
      </c>
      <c r="U10" s="262" t="str">
        <f>+MID($AQ$22,6,1)</f>
        <v/>
      </c>
      <c r="V10" s="262" t="str">
        <f t="shared" si="9"/>
        <v/>
      </c>
      <c r="W10" s="262" t="str">
        <f t="shared" si="10"/>
        <v/>
      </c>
      <c r="X10" s="262">
        <f t="shared" si="24"/>
        <v>0</v>
      </c>
      <c r="Y10" s="273" t="str">
        <f>+MID($AQ$26,6,1)</f>
        <v/>
      </c>
      <c r="Z10" s="274" t="str">
        <f t="shared" si="11"/>
        <v/>
      </c>
      <c r="AA10" s="272" t="str">
        <f t="shared" si="12"/>
        <v/>
      </c>
      <c r="AB10" s="261">
        <f t="shared" si="25"/>
        <v>0</v>
      </c>
      <c r="AC10" s="265" t="str">
        <f>+MID($AQ$30,6,1)</f>
        <v/>
      </c>
      <c r="AD10" s="265" t="str">
        <f t="shared" si="13"/>
        <v/>
      </c>
      <c r="AE10" s="262" t="str">
        <f t="shared" si="14"/>
        <v/>
      </c>
      <c r="AF10" s="262">
        <f t="shared" si="26"/>
        <v>0</v>
      </c>
      <c r="AG10" s="274" t="str">
        <f>+MID($AQ$34,6,1)</f>
        <v/>
      </c>
      <c r="AH10" s="264" t="str">
        <f t="shared" si="15"/>
        <v/>
      </c>
      <c r="AI10" s="272" t="str">
        <f t="shared" si="16"/>
        <v/>
      </c>
      <c r="AJ10" s="261">
        <f t="shared" si="27"/>
        <v>0</v>
      </c>
      <c r="AK10" s="266"/>
      <c r="AL10" s="271" t="s">
        <v>679</v>
      </c>
      <c r="AM10" s="268" t="s">
        <v>680</v>
      </c>
      <c r="AN10" s="268">
        <f t="shared" si="18"/>
        <v>49</v>
      </c>
      <c r="AO10" s="258"/>
      <c r="AP10" s="258" t="s">
        <v>681</v>
      </c>
      <c r="AQ10" s="416" t="str">
        <f>IF(変更依頼書①!J25="","",変更依頼書①!J25)</f>
        <v/>
      </c>
      <c r="AR10" s="417"/>
      <c r="AS10" s="417"/>
      <c r="AT10" s="417"/>
      <c r="AU10" s="417"/>
      <c r="AV10" s="417"/>
      <c r="AW10" s="417"/>
      <c r="AX10" s="417"/>
      <c r="AY10" s="417"/>
      <c r="AZ10" s="418"/>
    </row>
    <row r="11" spans="1:63" ht="13.5" customHeight="1" thickBot="1" x14ac:dyDescent="0.2">
      <c r="A11" s="261" t="str">
        <f>+MID($AQ$2,7,1)</f>
        <v/>
      </c>
      <c r="B11" s="261" t="str">
        <f t="shared" si="0"/>
        <v/>
      </c>
      <c r="C11" s="261" t="str">
        <f t="shared" si="17"/>
        <v/>
      </c>
      <c r="D11" s="261">
        <f t="shared" si="19"/>
        <v>0</v>
      </c>
      <c r="E11" s="262" t="str">
        <f>+MID($AQ$6,7,1)</f>
        <v/>
      </c>
      <c r="F11" s="262" t="str">
        <f t="shared" si="1"/>
        <v/>
      </c>
      <c r="G11" s="262" t="str">
        <f t="shared" si="2"/>
        <v/>
      </c>
      <c r="H11" s="262">
        <f t="shared" si="20"/>
        <v>0</v>
      </c>
      <c r="I11" s="261" t="str">
        <f>+MID($AQ$10,7,1)</f>
        <v/>
      </c>
      <c r="J11" s="261" t="str">
        <f t="shared" si="3"/>
        <v/>
      </c>
      <c r="K11" s="261" t="str">
        <f t="shared" si="4"/>
        <v/>
      </c>
      <c r="L11" s="261">
        <f t="shared" si="21"/>
        <v>0</v>
      </c>
      <c r="M11" s="262" t="str">
        <f>+MID($AQ$14,7,1)</f>
        <v/>
      </c>
      <c r="N11" s="262" t="str">
        <f t="shared" si="5"/>
        <v/>
      </c>
      <c r="O11" s="262" t="str">
        <f t="shared" si="6"/>
        <v/>
      </c>
      <c r="P11" s="262">
        <f t="shared" si="22"/>
        <v>0</v>
      </c>
      <c r="Q11" s="261" t="str">
        <f>+MID($AQ$18,7,1)</f>
        <v/>
      </c>
      <c r="R11" s="261" t="str">
        <f t="shared" si="7"/>
        <v/>
      </c>
      <c r="S11" s="261" t="str">
        <f t="shared" si="8"/>
        <v/>
      </c>
      <c r="T11" s="261">
        <f t="shared" si="23"/>
        <v>0</v>
      </c>
      <c r="U11" s="262" t="str">
        <f>+MID($AQ$22,7,1)</f>
        <v/>
      </c>
      <c r="V11" s="262" t="str">
        <f t="shared" si="9"/>
        <v/>
      </c>
      <c r="W11" s="262" t="str">
        <f t="shared" si="10"/>
        <v/>
      </c>
      <c r="X11" s="262">
        <f t="shared" si="24"/>
        <v>0</v>
      </c>
      <c r="Y11" s="273" t="str">
        <f>+MID($AQ$26,7,1)</f>
        <v/>
      </c>
      <c r="Z11" s="274" t="str">
        <f t="shared" si="11"/>
        <v/>
      </c>
      <c r="AA11" s="261" t="str">
        <f t="shared" si="12"/>
        <v/>
      </c>
      <c r="AB11" s="261">
        <f t="shared" si="25"/>
        <v>0</v>
      </c>
      <c r="AC11" s="265" t="str">
        <f>+MID($AQ$30,7,1)</f>
        <v/>
      </c>
      <c r="AD11" s="265" t="str">
        <f t="shared" si="13"/>
        <v/>
      </c>
      <c r="AE11" s="262" t="str">
        <f t="shared" si="14"/>
        <v/>
      </c>
      <c r="AF11" s="262">
        <f t="shared" si="26"/>
        <v>0</v>
      </c>
      <c r="AG11" s="274" t="str">
        <f>+MID($AQ$34,7,1)</f>
        <v/>
      </c>
      <c r="AH11" s="264" t="str">
        <f t="shared" si="15"/>
        <v/>
      </c>
      <c r="AI11" s="261" t="str">
        <f t="shared" si="16"/>
        <v/>
      </c>
      <c r="AJ11" s="261">
        <f t="shared" si="27"/>
        <v>0</v>
      </c>
      <c r="AK11" s="266"/>
      <c r="AL11" s="271" t="s">
        <v>682</v>
      </c>
      <c r="AM11" s="268" t="s">
        <v>683</v>
      </c>
      <c r="AN11" s="268">
        <f t="shared" si="18"/>
        <v>50</v>
      </c>
      <c r="AO11" s="258"/>
    </row>
    <row r="12" spans="1:63" ht="13.5" customHeight="1" thickBot="1" x14ac:dyDescent="0.2">
      <c r="A12" s="261" t="str">
        <f>+MID($AQ$2,8,1)</f>
        <v/>
      </c>
      <c r="B12" s="261" t="str">
        <f t="shared" si="0"/>
        <v/>
      </c>
      <c r="C12" s="261" t="str">
        <f t="shared" si="17"/>
        <v/>
      </c>
      <c r="D12" s="261">
        <f t="shared" si="19"/>
        <v>0</v>
      </c>
      <c r="E12" s="262" t="str">
        <f>+MID($AQ$6,8,1)</f>
        <v/>
      </c>
      <c r="F12" s="262" t="str">
        <f t="shared" si="1"/>
        <v/>
      </c>
      <c r="G12" s="262" t="str">
        <f t="shared" si="2"/>
        <v/>
      </c>
      <c r="H12" s="262">
        <f t="shared" si="20"/>
        <v>0</v>
      </c>
      <c r="I12" s="261" t="str">
        <f>+MID($AQ$10,8,1)</f>
        <v/>
      </c>
      <c r="J12" s="261" t="str">
        <f t="shared" si="3"/>
        <v/>
      </c>
      <c r="K12" s="261" t="str">
        <f t="shared" si="4"/>
        <v/>
      </c>
      <c r="L12" s="261">
        <f t="shared" si="21"/>
        <v>0</v>
      </c>
      <c r="M12" s="262" t="str">
        <f>+MID($AQ$14,8,1)</f>
        <v/>
      </c>
      <c r="N12" s="262" t="str">
        <f t="shared" si="5"/>
        <v/>
      </c>
      <c r="O12" s="262" t="str">
        <f t="shared" si="6"/>
        <v/>
      </c>
      <c r="P12" s="262">
        <f t="shared" si="22"/>
        <v>0</v>
      </c>
      <c r="Q12" s="261" t="str">
        <f>+MID($AQ$18,8,1)</f>
        <v/>
      </c>
      <c r="R12" s="261" t="str">
        <f t="shared" si="7"/>
        <v/>
      </c>
      <c r="S12" s="261" t="str">
        <f t="shared" si="8"/>
        <v/>
      </c>
      <c r="T12" s="261">
        <f t="shared" si="23"/>
        <v>0</v>
      </c>
      <c r="U12" s="262" t="str">
        <f>+MID($AQ$22,8,1)</f>
        <v/>
      </c>
      <c r="V12" s="262" t="str">
        <f t="shared" si="9"/>
        <v/>
      </c>
      <c r="W12" s="262" t="str">
        <f t="shared" si="10"/>
        <v/>
      </c>
      <c r="X12" s="262">
        <f t="shared" si="24"/>
        <v>0</v>
      </c>
      <c r="Y12" s="273" t="str">
        <f>+MID($AQ$26,8,1)</f>
        <v/>
      </c>
      <c r="Z12" s="274" t="str">
        <f t="shared" si="11"/>
        <v/>
      </c>
      <c r="AA12" s="261" t="str">
        <f t="shared" si="12"/>
        <v/>
      </c>
      <c r="AB12" s="261">
        <f t="shared" si="25"/>
        <v>0</v>
      </c>
      <c r="AC12" s="265" t="str">
        <f>+MID($AQ$30,8,1)</f>
        <v/>
      </c>
      <c r="AD12" s="265" t="str">
        <f t="shared" si="13"/>
        <v/>
      </c>
      <c r="AE12" s="262" t="str">
        <f t="shared" si="14"/>
        <v/>
      </c>
      <c r="AF12" s="262">
        <f t="shared" si="26"/>
        <v>0</v>
      </c>
      <c r="AG12" s="274" t="str">
        <f>+MID($AQ$34,8,1)</f>
        <v/>
      </c>
      <c r="AH12" s="264" t="str">
        <f t="shared" si="15"/>
        <v/>
      </c>
      <c r="AI12" s="261" t="str">
        <f t="shared" si="16"/>
        <v/>
      </c>
      <c r="AJ12" s="261">
        <f t="shared" si="27"/>
        <v>0</v>
      </c>
      <c r="AK12" s="266"/>
      <c r="AL12" s="271" t="s">
        <v>684</v>
      </c>
      <c r="AM12" s="268" t="s">
        <v>685</v>
      </c>
      <c r="AN12" s="268">
        <f t="shared" si="18"/>
        <v>51</v>
      </c>
      <c r="AO12" s="258"/>
      <c r="AP12" s="258" t="s">
        <v>640</v>
      </c>
      <c r="AQ12" s="419" t="str">
        <f>+J5&amp;J6&amp;J7&amp;J8&amp;J9&amp;J10&amp;J11&amp;J12&amp;J13&amp;J14&amp;J15&amp;J16&amp;J17&amp;J18&amp;J19&amp;J20&amp;J21&amp;J22&amp;J23&amp;J24&amp;J25&amp;J26&amp;J27&amp;J28&amp;J29&amp;J30&amp;J31&amp;J32&amp;J33&amp;J34&amp;J35&amp;J36</f>
        <v/>
      </c>
      <c r="AR12" s="417"/>
      <c r="AS12" s="417"/>
      <c r="AT12" s="417"/>
      <c r="AU12" s="417"/>
      <c r="AV12" s="417"/>
      <c r="AW12" s="417"/>
      <c r="AX12" s="417"/>
      <c r="AY12" s="417"/>
      <c r="AZ12" s="418"/>
    </row>
    <row r="13" spans="1:63" ht="13.5" customHeight="1" thickBot="1" x14ac:dyDescent="0.2">
      <c r="A13" s="261" t="str">
        <f>+MID($AQ$2,9,1)</f>
        <v/>
      </c>
      <c r="B13" s="261" t="str">
        <f t="shared" si="0"/>
        <v/>
      </c>
      <c r="C13" s="261" t="str">
        <f t="shared" si="17"/>
        <v/>
      </c>
      <c r="D13" s="261">
        <f t="shared" si="19"/>
        <v>0</v>
      </c>
      <c r="E13" s="262" t="str">
        <f>+MID($AQ$6,9,1)</f>
        <v/>
      </c>
      <c r="F13" s="262" t="str">
        <f t="shared" si="1"/>
        <v/>
      </c>
      <c r="G13" s="262" t="str">
        <f t="shared" si="2"/>
        <v/>
      </c>
      <c r="H13" s="262">
        <f t="shared" si="20"/>
        <v>0</v>
      </c>
      <c r="I13" s="261" t="str">
        <f>+MID($AQ$10,9,1)</f>
        <v/>
      </c>
      <c r="J13" s="261" t="str">
        <f t="shared" si="3"/>
        <v/>
      </c>
      <c r="K13" s="261" t="str">
        <f t="shared" si="4"/>
        <v/>
      </c>
      <c r="L13" s="261">
        <f t="shared" si="21"/>
        <v>0</v>
      </c>
      <c r="M13" s="262" t="str">
        <f>+MID($AQ$14,9,1)</f>
        <v/>
      </c>
      <c r="N13" s="262" t="str">
        <f t="shared" si="5"/>
        <v/>
      </c>
      <c r="O13" s="262" t="str">
        <f t="shared" si="6"/>
        <v/>
      </c>
      <c r="P13" s="262">
        <f t="shared" si="22"/>
        <v>0</v>
      </c>
      <c r="Q13" s="261" t="str">
        <f>+MID($AQ$18,9,1)</f>
        <v/>
      </c>
      <c r="R13" s="261" t="str">
        <f t="shared" si="7"/>
        <v/>
      </c>
      <c r="S13" s="261" t="str">
        <f t="shared" si="8"/>
        <v/>
      </c>
      <c r="T13" s="261">
        <f t="shared" si="23"/>
        <v>0</v>
      </c>
      <c r="U13" s="262" t="str">
        <f>+MID($AQ$22,9,1)</f>
        <v/>
      </c>
      <c r="V13" s="262" t="str">
        <f t="shared" si="9"/>
        <v/>
      </c>
      <c r="W13" s="262" t="str">
        <f t="shared" si="10"/>
        <v/>
      </c>
      <c r="X13" s="262">
        <f t="shared" si="24"/>
        <v>0</v>
      </c>
      <c r="Y13" s="273" t="str">
        <f>+MID($AQ$26,9,1)</f>
        <v/>
      </c>
      <c r="Z13" s="274" t="str">
        <f t="shared" si="11"/>
        <v/>
      </c>
      <c r="AA13" s="261" t="str">
        <f t="shared" si="12"/>
        <v/>
      </c>
      <c r="AB13" s="261">
        <f t="shared" si="25"/>
        <v>0</v>
      </c>
      <c r="AC13" s="265" t="str">
        <f>+MID($AQ$30,9,1)</f>
        <v/>
      </c>
      <c r="AD13" s="265" t="str">
        <f t="shared" si="13"/>
        <v/>
      </c>
      <c r="AE13" s="262" t="str">
        <f t="shared" si="14"/>
        <v/>
      </c>
      <c r="AF13" s="262">
        <f t="shared" si="26"/>
        <v>0</v>
      </c>
      <c r="AG13" s="274" t="str">
        <f>+MID($AQ$34,9,1)</f>
        <v/>
      </c>
      <c r="AH13" s="264" t="str">
        <f t="shared" si="15"/>
        <v/>
      </c>
      <c r="AI13" s="261" t="str">
        <f t="shared" si="16"/>
        <v/>
      </c>
      <c r="AJ13" s="261">
        <f t="shared" si="27"/>
        <v>0</v>
      </c>
      <c r="AK13" s="266"/>
      <c r="AL13" s="271" t="s">
        <v>686</v>
      </c>
      <c r="AM13" s="268" t="s">
        <v>687</v>
      </c>
      <c r="AN13" s="268">
        <f t="shared" si="18"/>
        <v>52</v>
      </c>
      <c r="AO13" s="258"/>
      <c r="AP13" s="258"/>
    </row>
    <row r="14" spans="1:63" ht="13.5" customHeight="1" thickBot="1" x14ac:dyDescent="0.2">
      <c r="A14" s="261" t="str">
        <f>+MID($AQ$2,10,1)</f>
        <v/>
      </c>
      <c r="B14" s="261" t="str">
        <f t="shared" si="0"/>
        <v/>
      </c>
      <c r="C14" s="261" t="str">
        <f t="shared" si="17"/>
        <v/>
      </c>
      <c r="D14" s="261">
        <f t="shared" si="19"/>
        <v>0</v>
      </c>
      <c r="E14" s="262" t="str">
        <f>+MID($AQ$6,10,1)</f>
        <v/>
      </c>
      <c r="F14" s="262" t="str">
        <f t="shared" si="1"/>
        <v/>
      </c>
      <c r="G14" s="262" t="str">
        <f t="shared" si="2"/>
        <v/>
      </c>
      <c r="H14" s="262">
        <f t="shared" si="20"/>
        <v>0</v>
      </c>
      <c r="I14" s="261" t="str">
        <f>+MID($AQ$10,10,1)</f>
        <v/>
      </c>
      <c r="J14" s="261" t="str">
        <f t="shared" si="3"/>
        <v/>
      </c>
      <c r="K14" s="261" t="str">
        <f t="shared" si="4"/>
        <v/>
      </c>
      <c r="L14" s="261">
        <f t="shared" si="21"/>
        <v>0</v>
      </c>
      <c r="M14" s="262" t="str">
        <f>+MID($AQ$14,10,1)</f>
        <v/>
      </c>
      <c r="N14" s="262" t="str">
        <f t="shared" si="5"/>
        <v/>
      </c>
      <c r="O14" s="262" t="str">
        <f t="shared" si="6"/>
        <v/>
      </c>
      <c r="P14" s="262">
        <f t="shared" si="22"/>
        <v>0</v>
      </c>
      <c r="Q14" s="261" t="str">
        <f>+MID($AQ$18,10,1)</f>
        <v/>
      </c>
      <c r="R14" s="261" t="str">
        <f t="shared" si="7"/>
        <v/>
      </c>
      <c r="S14" s="261" t="str">
        <f t="shared" si="8"/>
        <v/>
      </c>
      <c r="T14" s="261">
        <f t="shared" si="23"/>
        <v>0</v>
      </c>
      <c r="U14" s="262" t="str">
        <f>+MID($AQ$22,10,1)</f>
        <v/>
      </c>
      <c r="V14" s="262" t="str">
        <f t="shared" si="9"/>
        <v/>
      </c>
      <c r="W14" s="262" t="str">
        <f t="shared" si="10"/>
        <v/>
      </c>
      <c r="X14" s="262">
        <f t="shared" si="24"/>
        <v>0</v>
      </c>
      <c r="Y14" s="273" t="str">
        <f>+MID($AQ$26,10,1)</f>
        <v/>
      </c>
      <c r="Z14" s="274" t="str">
        <f t="shared" si="11"/>
        <v/>
      </c>
      <c r="AA14" s="261" t="str">
        <f t="shared" si="12"/>
        <v/>
      </c>
      <c r="AB14" s="261">
        <f t="shared" si="25"/>
        <v>0</v>
      </c>
      <c r="AC14" s="265" t="str">
        <f>+MID($AQ$30,10,1)</f>
        <v/>
      </c>
      <c r="AD14" s="265" t="str">
        <f t="shared" si="13"/>
        <v/>
      </c>
      <c r="AE14" s="262" t="str">
        <f t="shared" si="14"/>
        <v/>
      </c>
      <c r="AF14" s="262">
        <f t="shared" si="26"/>
        <v>0</v>
      </c>
      <c r="AG14" s="274" t="str">
        <f>+MID($AQ$34,10,1)</f>
        <v/>
      </c>
      <c r="AH14" s="264" t="str">
        <f t="shared" si="15"/>
        <v/>
      </c>
      <c r="AI14" s="261" t="str">
        <f t="shared" si="16"/>
        <v/>
      </c>
      <c r="AJ14" s="261">
        <f t="shared" si="27"/>
        <v>0</v>
      </c>
      <c r="AK14" s="266"/>
      <c r="AL14" s="271" t="s">
        <v>688</v>
      </c>
      <c r="AM14" s="268" t="s">
        <v>689</v>
      </c>
      <c r="AN14" s="268">
        <f t="shared" si="18"/>
        <v>53</v>
      </c>
      <c r="AO14" s="258"/>
      <c r="AP14" s="258" t="s">
        <v>690</v>
      </c>
      <c r="AQ14" s="416" t="str">
        <f>IF(変更依頼書①!J35="","",変更依頼書①!J35)</f>
        <v/>
      </c>
      <c r="AR14" s="417"/>
      <c r="AS14" s="417"/>
      <c r="AT14" s="417"/>
      <c r="AU14" s="417"/>
      <c r="AV14" s="417"/>
      <c r="AW14" s="417"/>
      <c r="AX14" s="417"/>
      <c r="AY14" s="417"/>
      <c r="AZ14" s="418"/>
    </row>
    <row r="15" spans="1:63" ht="13.5" customHeight="1" thickBot="1" x14ac:dyDescent="0.2">
      <c r="A15" s="261" t="str">
        <f>+MID($AQ$2,11,1)</f>
        <v/>
      </c>
      <c r="B15" s="261" t="str">
        <f t="shared" si="0"/>
        <v/>
      </c>
      <c r="C15" s="261" t="str">
        <f t="shared" si="17"/>
        <v/>
      </c>
      <c r="D15" s="261">
        <f t="shared" si="19"/>
        <v>0</v>
      </c>
      <c r="E15" s="262" t="str">
        <f>+MID($AQ$6,11,1)</f>
        <v/>
      </c>
      <c r="F15" s="262" t="str">
        <f t="shared" si="1"/>
        <v/>
      </c>
      <c r="G15" s="262" t="str">
        <f t="shared" si="2"/>
        <v/>
      </c>
      <c r="H15" s="262">
        <f t="shared" si="20"/>
        <v>0</v>
      </c>
      <c r="I15" s="261" t="str">
        <f>+MID($AQ$10,11,1)</f>
        <v/>
      </c>
      <c r="J15" s="261" t="str">
        <f t="shared" si="3"/>
        <v/>
      </c>
      <c r="K15" s="261" t="str">
        <f t="shared" si="4"/>
        <v/>
      </c>
      <c r="L15" s="261">
        <f t="shared" si="21"/>
        <v>0</v>
      </c>
      <c r="M15" s="262" t="str">
        <f>+MID($AQ$14,11,1)</f>
        <v/>
      </c>
      <c r="N15" s="262" t="str">
        <f t="shared" si="5"/>
        <v/>
      </c>
      <c r="O15" s="262" t="str">
        <f t="shared" si="6"/>
        <v/>
      </c>
      <c r="P15" s="262">
        <f t="shared" si="22"/>
        <v>0</v>
      </c>
      <c r="Q15" s="261" t="str">
        <f>+MID($AQ$18,11,1)</f>
        <v/>
      </c>
      <c r="R15" s="261" t="str">
        <f t="shared" si="7"/>
        <v/>
      </c>
      <c r="S15" s="261" t="str">
        <f t="shared" si="8"/>
        <v/>
      </c>
      <c r="T15" s="261">
        <f t="shared" si="23"/>
        <v>0</v>
      </c>
      <c r="U15" s="262" t="str">
        <f>+MID($AQ$22,11,1)</f>
        <v/>
      </c>
      <c r="V15" s="262" t="str">
        <f t="shared" si="9"/>
        <v/>
      </c>
      <c r="W15" s="262" t="str">
        <f t="shared" si="10"/>
        <v/>
      </c>
      <c r="X15" s="262">
        <f t="shared" si="24"/>
        <v>0</v>
      </c>
      <c r="Y15" s="273" t="str">
        <f>+MID($AQ$26,11,1)</f>
        <v/>
      </c>
      <c r="Z15" s="274" t="str">
        <f t="shared" si="11"/>
        <v/>
      </c>
      <c r="AA15" s="261" t="str">
        <f t="shared" si="12"/>
        <v/>
      </c>
      <c r="AB15" s="261">
        <f t="shared" si="25"/>
        <v>0</v>
      </c>
      <c r="AC15" s="265" t="str">
        <f>+MID($AQ$30,11,1)</f>
        <v/>
      </c>
      <c r="AD15" s="265" t="str">
        <f t="shared" si="13"/>
        <v/>
      </c>
      <c r="AE15" s="262" t="str">
        <f t="shared" si="14"/>
        <v/>
      </c>
      <c r="AF15" s="262">
        <f t="shared" si="26"/>
        <v>0</v>
      </c>
      <c r="AG15" s="274" t="str">
        <f>+MID($AQ$34,11,1)</f>
        <v/>
      </c>
      <c r="AH15" s="264" t="str">
        <f t="shared" si="15"/>
        <v/>
      </c>
      <c r="AI15" s="261" t="str">
        <f t="shared" si="16"/>
        <v/>
      </c>
      <c r="AJ15" s="261">
        <f t="shared" si="27"/>
        <v>0</v>
      </c>
      <c r="AK15" s="266"/>
      <c r="AL15" s="271" t="s">
        <v>691</v>
      </c>
      <c r="AM15" s="268" t="s">
        <v>692</v>
      </c>
      <c r="AN15" s="268">
        <f t="shared" si="18"/>
        <v>54</v>
      </c>
      <c r="AO15" s="258"/>
    </row>
    <row r="16" spans="1:63" ht="13.5" customHeight="1" thickBot="1" x14ac:dyDescent="0.2">
      <c r="A16" s="261" t="str">
        <f>+MID($AQ$2,12,1)</f>
        <v/>
      </c>
      <c r="B16" s="261" t="str">
        <f t="shared" si="0"/>
        <v/>
      </c>
      <c r="C16" s="261" t="str">
        <f t="shared" si="17"/>
        <v/>
      </c>
      <c r="D16" s="261">
        <f t="shared" si="19"/>
        <v>0</v>
      </c>
      <c r="E16" s="262" t="str">
        <f>+MID($AQ$6,12,1)</f>
        <v/>
      </c>
      <c r="F16" s="262" t="str">
        <f t="shared" si="1"/>
        <v/>
      </c>
      <c r="G16" s="262" t="str">
        <f t="shared" si="2"/>
        <v/>
      </c>
      <c r="H16" s="262">
        <f t="shared" si="20"/>
        <v>0</v>
      </c>
      <c r="I16" s="261" t="str">
        <f>+MID($AQ$10,12,1)</f>
        <v/>
      </c>
      <c r="J16" s="261" t="str">
        <f t="shared" si="3"/>
        <v/>
      </c>
      <c r="K16" s="261" t="str">
        <f t="shared" si="4"/>
        <v/>
      </c>
      <c r="L16" s="261">
        <f t="shared" si="21"/>
        <v>0</v>
      </c>
      <c r="M16" s="262" t="str">
        <f>+MID($AQ$14,12,1)</f>
        <v/>
      </c>
      <c r="N16" s="262" t="str">
        <f t="shared" si="5"/>
        <v/>
      </c>
      <c r="O16" s="262" t="str">
        <f t="shared" si="6"/>
        <v/>
      </c>
      <c r="P16" s="262">
        <f t="shared" si="22"/>
        <v>0</v>
      </c>
      <c r="Q16" s="261" t="str">
        <f>+MID($AQ$18,12,1)</f>
        <v/>
      </c>
      <c r="R16" s="261" t="str">
        <f t="shared" si="7"/>
        <v/>
      </c>
      <c r="S16" s="261" t="str">
        <f t="shared" si="8"/>
        <v/>
      </c>
      <c r="T16" s="261">
        <f t="shared" si="23"/>
        <v>0</v>
      </c>
      <c r="U16" s="262" t="str">
        <f>+MID($AQ$22,12,1)</f>
        <v/>
      </c>
      <c r="V16" s="262" t="str">
        <f t="shared" si="9"/>
        <v/>
      </c>
      <c r="W16" s="262" t="str">
        <f t="shared" si="10"/>
        <v/>
      </c>
      <c r="X16" s="262">
        <f t="shared" si="24"/>
        <v>0</v>
      </c>
      <c r="Y16" s="273" t="str">
        <f>+MID($AQ$26,12,1)</f>
        <v/>
      </c>
      <c r="Z16" s="274" t="str">
        <f t="shared" si="11"/>
        <v/>
      </c>
      <c r="AA16" s="261" t="str">
        <f t="shared" si="12"/>
        <v/>
      </c>
      <c r="AB16" s="261">
        <f t="shared" si="25"/>
        <v>0</v>
      </c>
      <c r="AC16" s="265" t="str">
        <f>+MID($AQ$30,12,1)</f>
        <v/>
      </c>
      <c r="AD16" s="265" t="str">
        <f t="shared" si="13"/>
        <v/>
      </c>
      <c r="AE16" s="262" t="str">
        <f t="shared" si="14"/>
        <v/>
      </c>
      <c r="AF16" s="262">
        <f t="shared" si="26"/>
        <v>0</v>
      </c>
      <c r="AG16" s="274" t="str">
        <f>+MID($AQ$34,12,1)</f>
        <v/>
      </c>
      <c r="AH16" s="264" t="str">
        <f t="shared" si="15"/>
        <v/>
      </c>
      <c r="AI16" s="261" t="str">
        <f t="shared" si="16"/>
        <v/>
      </c>
      <c r="AJ16" s="261">
        <f t="shared" si="27"/>
        <v>0</v>
      </c>
      <c r="AK16" s="266"/>
      <c r="AL16" s="271" t="s">
        <v>693</v>
      </c>
      <c r="AM16" s="268" t="s">
        <v>694</v>
      </c>
      <c r="AN16" s="268">
        <f t="shared" si="18"/>
        <v>55</v>
      </c>
      <c r="AO16" s="258"/>
      <c r="AP16" s="258" t="s">
        <v>644</v>
      </c>
      <c r="AQ16" s="419" t="str">
        <f>+N5&amp;N6&amp;N7&amp;N8&amp;N9&amp;N10&amp;N11&amp;N12&amp;N13&amp;N14&amp;N15&amp;N16&amp;N17&amp;N18&amp;N19&amp;N20&amp;N21&amp;N22&amp;N23&amp;N24&amp;N25&amp;N26&amp;N27&amp;N28&amp;N29&amp;N30&amp;N31&amp;N32&amp;N33&amp;N34&amp;N35&amp;N36</f>
        <v/>
      </c>
      <c r="AR16" s="417"/>
      <c r="AS16" s="417"/>
      <c r="AT16" s="417"/>
      <c r="AU16" s="417"/>
      <c r="AV16" s="417"/>
      <c r="AW16" s="417"/>
      <c r="AX16" s="417"/>
      <c r="AY16" s="417"/>
      <c r="AZ16" s="418"/>
    </row>
    <row r="17" spans="1:52" ht="13.5" customHeight="1" thickBot="1" x14ac:dyDescent="0.2">
      <c r="A17" s="261" t="str">
        <f>+MID($AQ$2,13,1)</f>
        <v/>
      </c>
      <c r="B17" s="261" t="str">
        <f t="shared" si="0"/>
        <v/>
      </c>
      <c r="C17" s="261" t="str">
        <f t="shared" si="17"/>
        <v/>
      </c>
      <c r="D17" s="261">
        <f t="shared" si="19"/>
        <v>0</v>
      </c>
      <c r="E17" s="262" t="str">
        <f>+MID($AQ$6,13,1)</f>
        <v/>
      </c>
      <c r="F17" s="262" t="str">
        <f t="shared" si="1"/>
        <v/>
      </c>
      <c r="G17" s="262" t="str">
        <f t="shared" si="2"/>
        <v/>
      </c>
      <c r="H17" s="262">
        <f t="shared" si="20"/>
        <v>0</v>
      </c>
      <c r="I17" s="261" t="str">
        <f>+MID($AQ$10,13,1)</f>
        <v/>
      </c>
      <c r="J17" s="261" t="str">
        <f t="shared" si="3"/>
        <v/>
      </c>
      <c r="K17" s="261" t="str">
        <f t="shared" si="4"/>
        <v/>
      </c>
      <c r="L17" s="261">
        <f t="shared" si="21"/>
        <v>0</v>
      </c>
      <c r="M17" s="262" t="str">
        <f>+MID($AQ$14,13,1)</f>
        <v/>
      </c>
      <c r="N17" s="262" t="str">
        <f t="shared" si="5"/>
        <v/>
      </c>
      <c r="O17" s="262" t="str">
        <f t="shared" si="6"/>
        <v/>
      </c>
      <c r="P17" s="262">
        <f t="shared" si="22"/>
        <v>0</v>
      </c>
      <c r="Q17" s="261" t="str">
        <f>+MID($AQ$18,13,1)</f>
        <v/>
      </c>
      <c r="R17" s="261" t="str">
        <f t="shared" si="7"/>
        <v/>
      </c>
      <c r="S17" s="261" t="str">
        <f t="shared" si="8"/>
        <v/>
      </c>
      <c r="T17" s="261">
        <f t="shared" si="23"/>
        <v>0</v>
      </c>
      <c r="U17" s="262" t="str">
        <f>+MID($AQ$22,13,1)</f>
        <v/>
      </c>
      <c r="V17" s="262" t="str">
        <f t="shared" si="9"/>
        <v/>
      </c>
      <c r="W17" s="262" t="str">
        <f t="shared" si="10"/>
        <v/>
      </c>
      <c r="X17" s="262">
        <f t="shared" si="24"/>
        <v>0</v>
      </c>
      <c r="Y17" s="273" t="str">
        <f>+MID($AQ$26,13,1)</f>
        <v/>
      </c>
      <c r="Z17" s="274" t="str">
        <f t="shared" si="11"/>
        <v/>
      </c>
      <c r="AA17" s="261" t="str">
        <f t="shared" si="12"/>
        <v/>
      </c>
      <c r="AB17" s="261">
        <f t="shared" si="25"/>
        <v>0</v>
      </c>
      <c r="AC17" s="265" t="str">
        <f>+MID($AQ$30,13,1)</f>
        <v/>
      </c>
      <c r="AD17" s="265" t="str">
        <f t="shared" si="13"/>
        <v/>
      </c>
      <c r="AE17" s="262" t="str">
        <f t="shared" si="14"/>
        <v/>
      </c>
      <c r="AF17" s="262">
        <f t="shared" si="26"/>
        <v>0</v>
      </c>
      <c r="AG17" s="274" t="str">
        <f>+MID($AQ$34,13,1)</f>
        <v/>
      </c>
      <c r="AH17" s="264" t="str">
        <f t="shared" si="15"/>
        <v/>
      </c>
      <c r="AI17" s="261" t="str">
        <f t="shared" si="16"/>
        <v/>
      </c>
      <c r="AJ17" s="261">
        <f t="shared" si="27"/>
        <v>0</v>
      </c>
      <c r="AK17" s="266"/>
      <c r="AL17" s="271" t="s">
        <v>695</v>
      </c>
      <c r="AM17" s="268" t="s">
        <v>696</v>
      </c>
      <c r="AN17" s="268">
        <f t="shared" si="18"/>
        <v>56</v>
      </c>
      <c r="AO17" s="258"/>
      <c r="AP17" s="258"/>
    </row>
    <row r="18" spans="1:52" ht="13.5" customHeight="1" thickBot="1" x14ac:dyDescent="0.2">
      <c r="A18" s="261" t="str">
        <f>+MID($AQ$2,14,1)</f>
        <v/>
      </c>
      <c r="B18" s="261" t="str">
        <f t="shared" si="0"/>
        <v/>
      </c>
      <c r="C18" s="261" t="str">
        <f t="shared" si="17"/>
        <v/>
      </c>
      <c r="D18" s="261">
        <f t="shared" si="19"/>
        <v>0</v>
      </c>
      <c r="E18" s="262" t="str">
        <f>+MID($AQ$6,14,1)</f>
        <v/>
      </c>
      <c r="F18" s="262" t="str">
        <f t="shared" si="1"/>
        <v/>
      </c>
      <c r="G18" s="262" t="str">
        <f t="shared" si="2"/>
        <v/>
      </c>
      <c r="H18" s="262">
        <f t="shared" si="20"/>
        <v>0</v>
      </c>
      <c r="I18" s="261" t="str">
        <f>+MID($AQ$10,14,1)</f>
        <v/>
      </c>
      <c r="J18" s="261" t="str">
        <f t="shared" si="3"/>
        <v/>
      </c>
      <c r="K18" s="261" t="str">
        <f t="shared" si="4"/>
        <v/>
      </c>
      <c r="L18" s="261">
        <f t="shared" si="21"/>
        <v>0</v>
      </c>
      <c r="M18" s="262" t="str">
        <f>+MID($AQ$14,14,1)</f>
        <v/>
      </c>
      <c r="N18" s="262" t="str">
        <f t="shared" si="5"/>
        <v/>
      </c>
      <c r="O18" s="262" t="str">
        <f t="shared" si="6"/>
        <v/>
      </c>
      <c r="P18" s="262">
        <f t="shared" si="22"/>
        <v>0</v>
      </c>
      <c r="Q18" s="261" t="str">
        <f>+MID($AQ$18,14,1)</f>
        <v/>
      </c>
      <c r="R18" s="261" t="str">
        <f t="shared" si="7"/>
        <v/>
      </c>
      <c r="S18" s="261" t="str">
        <f t="shared" si="8"/>
        <v/>
      </c>
      <c r="T18" s="261">
        <f t="shared" si="23"/>
        <v>0</v>
      </c>
      <c r="U18" s="262" t="str">
        <f>+MID($AQ$22,14,1)</f>
        <v/>
      </c>
      <c r="V18" s="262" t="str">
        <f t="shared" si="9"/>
        <v/>
      </c>
      <c r="W18" s="262" t="str">
        <f t="shared" si="10"/>
        <v/>
      </c>
      <c r="X18" s="262">
        <f t="shared" si="24"/>
        <v>0</v>
      </c>
      <c r="Y18" s="273" t="str">
        <f>+MID($AQ$26,14,1)</f>
        <v/>
      </c>
      <c r="Z18" s="274" t="str">
        <f t="shared" si="11"/>
        <v/>
      </c>
      <c r="AA18" s="261" t="str">
        <f t="shared" si="12"/>
        <v/>
      </c>
      <c r="AB18" s="261">
        <f t="shared" si="25"/>
        <v>0</v>
      </c>
      <c r="AC18" s="265" t="str">
        <f>+MID($AQ$30,14,1)</f>
        <v/>
      </c>
      <c r="AD18" s="265" t="str">
        <f t="shared" si="13"/>
        <v/>
      </c>
      <c r="AE18" s="262" t="str">
        <f t="shared" si="14"/>
        <v/>
      </c>
      <c r="AF18" s="262">
        <f t="shared" si="26"/>
        <v>0</v>
      </c>
      <c r="AG18" s="274" t="str">
        <f>+MID($AQ$34,14,1)</f>
        <v/>
      </c>
      <c r="AH18" s="264" t="str">
        <f t="shared" si="15"/>
        <v/>
      </c>
      <c r="AI18" s="261" t="str">
        <f t="shared" si="16"/>
        <v/>
      </c>
      <c r="AJ18" s="261">
        <f t="shared" si="27"/>
        <v>0</v>
      </c>
      <c r="AK18" s="266"/>
      <c r="AL18" s="271" t="s">
        <v>697</v>
      </c>
      <c r="AM18" s="268" t="s">
        <v>698</v>
      </c>
      <c r="AN18" s="268">
        <f t="shared" si="18"/>
        <v>57</v>
      </c>
      <c r="AO18" s="258"/>
      <c r="AP18" s="258" t="s">
        <v>699</v>
      </c>
      <c r="AQ18" s="416" t="str">
        <f>IF(変更依頼書①!J38="","",変更依頼書①!J38)</f>
        <v/>
      </c>
      <c r="AR18" s="417"/>
      <c r="AS18" s="417"/>
      <c r="AT18" s="417"/>
      <c r="AU18" s="417"/>
      <c r="AV18" s="417"/>
      <c r="AW18" s="417"/>
      <c r="AX18" s="417"/>
      <c r="AY18" s="417"/>
      <c r="AZ18" s="418"/>
    </row>
    <row r="19" spans="1:52" ht="13.5" customHeight="1" thickBot="1" x14ac:dyDescent="0.2">
      <c r="A19" s="261" t="str">
        <f>+MID($AQ$2,15,1)</f>
        <v/>
      </c>
      <c r="B19" s="261" t="str">
        <f t="shared" si="0"/>
        <v/>
      </c>
      <c r="C19" s="261" t="str">
        <f t="shared" si="17"/>
        <v/>
      </c>
      <c r="D19" s="261">
        <f t="shared" si="19"/>
        <v>0</v>
      </c>
      <c r="E19" s="262" t="str">
        <f>+MID($AQ$6,15,1)</f>
        <v/>
      </c>
      <c r="F19" s="262" t="str">
        <f t="shared" si="1"/>
        <v/>
      </c>
      <c r="G19" s="262" t="str">
        <f t="shared" si="2"/>
        <v/>
      </c>
      <c r="H19" s="262">
        <f t="shared" si="20"/>
        <v>0</v>
      </c>
      <c r="I19" s="261" t="str">
        <f>+MID($AQ$10,15,1)</f>
        <v/>
      </c>
      <c r="J19" s="261" t="str">
        <f t="shared" si="3"/>
        <v/>
      </c>
      <c r="K19" s="261" t="str">
        <f t="shared" si="4"/>
        <v/>
      </c>
      <c r="L19" s="261">
        <f t="shared" si="21"/>
        <v>0</v>
      </c>
      <c r="M19" s="262" t="str">
        <f>+MID($AQ$14,15,1)</f>
        <v/>
      </c>
      <c r="N19" s="262" t="str">
        <f t="shared" si="5"/>
        <v/>
      </c>
      <c r="O19" s="262" t="str">
        <f t="shared" si="6"/>
        <v/>
      </c>
      <c r="P19" s="262">
        <f t="shared" si="22"/>
        <v>0</v>
      </c>
      <c r="Q19" s="261" t="str">
        <f>+MID($AQ$18,15,1)</f>
        <v/>
      </c>
      <c r="R19" s="261" t="str">
        <f t="shared" si="7"/>
        <v/>
      </c>
      <c r="S19" s="261" t="str">
        <f t="shared" si="8"/>
        <v/>
      </c>
      <c r="T19" s="261">
        <f t="shared" si="23"/>
        <v>0</v>
      </c>
      <c r="U19" s="262" t="str">
        <f>+MID($AQ$22,15,1)</f>
        <v/>
      </c>
      <c r="V19" s="262" t="str">
        <f t="shared" si="9"/>
        <v/>
      </c>
      <c r="W19" s="262" t="str">
        <f t="shared" si="10"/>
        <v/>
      </c>
      <c r="X19" s="262">
        <f t="shared" si="24"/>
        <v>0</v>
      </c>
      <c r="Y19" s="273" t="str">
        <f>+MID($AQ$26,15,1)</f>
        <v/>
      </c>
      <c r="Z19" s="274" t="str">
        <f t="shared" si="11"/>
        <v/>
      </c>
      <c r="AA19" s="261" t="str">
        <f t="shared" si="12"/>
        <v/>
      </c>
      <c r="AB19" s="261">
        <f t="shared" si="25"/>
        <v>0</v>
      </c>
      <c r="AC19" s="265" t="str">
        <f>+MID($AQ$30,15,1)</f>
        <v/>
      </c>
      <c r="AD19" s="265" t="str">
        <f t="shared" si="13"/>
        <v/>
      </c>
      <c r="AE19" s="262" t="str">
        <f t="shared" si="14"/>
        <v/>
      </c>
      <c r="AF19" s="262">
        <f t="shared" si="26"/>
        <v>0</v>
      </c>
      <c r="AG19" s="274" t="str">
        <f>+MID($AQ$34,15,1)</f>
        <v/>
      </c>
      <c r="AH19" s="264" t="str">
        <f t="shared" si="15"/>
        <v/>
      </c>
      <c r="AI19" s="261" t="str">
        <f t="shared" si="16"/>
        <v/>
      </c>
      <c r="AJ19" s="261">
        <f t="shared" si="27"/>
        <v>0</v>
      </c>
      <c r="AK19" s="266"/>
      <c r="AL19" s="269" t="s">
        <v>700</v>
      </c>
      <c r="AM19" s="268" t="s">
        <v>701</v>
      </c>
      <c r="AN19" s="268">
        <f t="shared" si="18"/>
        <v>64</v>
      </c>
      <c r="AO19" s="258"/>
    </row>
    <row r="20" spans="1:52" ht="13.5" customHeight="1" thickBot="1" x14ac:dyDescent="0.2">
      <c r="A20" s="261" t="str">
        <f>+MID($AQ$2,16,1)</f>
        <v/>
      </c>
      <c r="B20" s="261" t="str">
        <f t="shared" si="0"/>
        <v/>
      </c>
      <c r="C20" s="261" t="str">
        <f t="shared" si="17"/>
        <v/>
      </c>
      <c r="D20" s="261">
        <f t="shared" si="19"/>
        <v>0</v>
      </c>
      <c r="E20" s="262" t="str">
        <f>+MID($AQ$6,16,1)</f>
        <v/>
      </c>
      <c r="F20" s="262" t="str">
        <f t="shared" si="1"/>
        <v/>
      </c>
      <c r="G20" s="262" t="str">
        <f t="shared" si="2"/>
        <v/>
      </c>
      <c r="H20" s="262">
        <f t="shared" si="20"/>
        <v>0</v>
      </c>
      <c r="I20" s="261" t="str">
        <f>+MID($AQ$10,16,1)</f>
        <v/>
      </c>
      <c r="J20" s="261" t="str">
        <f t="shared" si="3"/>
        <v/>
      </c>
      <c r="K20" s="261" t="str">
        <f t="shared" si="4"/>
        <v/>
      </c>
      <c r="L20" s="261">
        <f t="shared" si="21"/>
        <v>0</v>
      </c>
      <c r="M20" s="262" t="str">
        <f>+MID($AQ$14,16,1)</f>
        <v/>
      </c>
      <c r="N20" s="262" t="str">
        <f t="shared" si="5"/>
        <v/>
      </c>
      <c r="O20" s="262" t="str">
        <f t="shared" si="6"/>
        <v/>
      </c>
      <c r="P20" s="262">
        <f t="shared" si="22"/>
        <v>0</v>
      </c>
      <c r="Q20" s="272" t="str">
        <f>+MID($AQ$18,16,1)</f>
        <v/>
      </c>
      <c r="R20" s="272" t="str">
        <f t="shared" si="7"/>
        <v/>
      </c>
      <c r="S20" s="261" t="str">
        <f t="shared" si="8"/>
        <v/>
      </c>
      <c r="T20" s="261">
        <f t="shared" si="23"/>
        <v>0</v>
      </c>
      <c r="U20" s="262" t="str">
        <f>+MID($AQ$22,16,1)</f>
        <v/>
      </c>
      <c r="V20" s="262" t="str">
        <f t="shared" si="9"/>
        <v/>
      </c>
      <c r="W20" s="262" t="str">
        <f t="shared" si="10"/>
        <v/>
      </c>
      <c r="X20" s="262">
        <f t="shared" si="24"/>
        <v>0</v>
      </c>
      <c r="Y20" s="273" t="str">
        <f>+MID($AQ$26,16,1)</f>
        <v/>
      </c>
      <c r="Z20" s="274" t="str">
        <f t="shared" si="11"/>
        <v/>
      </c>
      <c r="AA20" s="261" t="str">
        <f t="shared" si="12"/>
        <v/>
      </c>
      <c r="AB20" s="261">
        <f t="shared" si="25"/>
        <v>0</v>
      </c>
      <c r="AC20" s="265" t="str">
        <f>+MID($AQ$30,16,1)</f>
        <v/>
      </c>
      <c r="AD20" s="265" t="str">
        <f t="shared" si="13"/>
        <v/>
      </c>
      <c r="AE20" s="262" t="str">
        <f t="shared" si="14"/>
        <v/>
      </c>
      <c r="AF20" s="262">
        <f t="shared" si="26"/>
        <v>0</v>
      </c>
      <c r="AG20" s="274" t="str">
        <f>+MID($AQ$34,16,1)</f>
        <v/>
      </c>
      <c r="AH20" s="264" t="str">
        <f t="shared" si="15"/>
        <v/>
      </c>
      <c r="AI20" s="261" t="str">
        <f t="shared" si="16"/>
        <v/>
      </c>
      <c r="AJ20" s="261">
        <f t="shared" si="27"/>
        <v>0</v>
      </c>
      <c r="AK20" s="266"/>
      <c r="AL20" s="268" t="s">
        <v>702</v>
      </c>
      <c r="AM20" s="268" t="s">
        <v>703</v>
      </c>
      <c r="AN20" s="268">
        <f t="shared" si="18"/>
        <v>65</v>
      </c>
      <c r="AO20" s="258"/>
      <c r="AP20" s="258" t="s">
        <v>648</v>
      </c>
      <c r="AQ20" s="419" t="str">
        <f>+R5&amp;R6&amp;R7&amp;R8&amp;R9&amp;R10&amp;R11&amp;R12&amp;R13&amp;R14&amp;R15&amp;R16&amp;R17&amp;R18&amp;R19&amp;R20&amp;R21&amp;R22&amp;R23&amp;R24&amp;R25&amp;R26&amp;R27&amp;R28&amp;R29&amp;R30&amp;R31&amp;R32&amp;R33&amp;R34&amp;R35&amp;R36</f>
        <v/>
      </c>
      <c r="AR20" s="417"/>
      <c r="AS20" s="417"/>
      <c r="AT20" s="417"/>
      <c r="AU20" s="417"/>
      <c r="AV20" s="417"/>
      <c r="AW20" s="417"/>
      <c r="AX20" s="417"/>
      <c r="AY20" s="417"/>
      <c r="AZ20" s="418"/>
    </row>
    <row r="21" spans="1:52" ht="13.5" customHeight="1" thickBot="1" x14ac:dyDescent="0.2">
      <c r="A21" s="261" t="str">
        <f>+MID($AQ$2,17,1)</f>
        <v/>
      </c>
      <c r="B21" s="261" t="str">
        <f t="shared" si="0"/>
        <v/>
      </c>
      <c r="C21" s="261" t="str">
        <f t="shared" si="17"/>
        <v/>
      </c>
      <c r="D21" s="261">
        <f t="shared" si="19"/>
        <v>0</v>
      </c>
      <c r="E21" s="262" t="str">
        <f>+MID($AQ$6,17,1)</f>
        <v/>
      </c>
      <c r="F21" s="262" t="str">
        <f t="shared" si="1"/>
        <v/>
      </c>
      <c r="G21" s="262" t="str">
        <f t="shared" si="2"/>
        <v/>
      </c>
      <c r="H21" s="262">
        <f t="shared" si="20"/>
        <v>0</v>
      </c>
      <c r="I21" s="261" t="str">
        <f>+MID($AQ$10,17,1)</f>
        <v/>
      </c>
      <c r="J21" s="261" t="str">
        <f t="shared" si="3"/>
        <v/>
      </c>
      <c r="K21" s="261" t="str">
        <f t="shared" si="4"/>
        <v/>
      </c>
      <c r="L21" s="261">
        <f t="shared" si="21"/>
        <v>0</v>
      </c>
      <c r="M21" s="262" t="str">
        <f>+MID($AQ$14,17,1)</f>
        <v/>
      </c>
      <c r="N21" s="262" t="str">
        <f t="shared" si="5"/>
        <v/>
      </c>
      <c r="O21" s="262" t="str">
        <f t="shared" si="6"/>
        <v/>
      </c>
      <c r="P21" s="262">
        <f t="shared" si="22"/>
        <v>0</v>
      </c>
      <c r="Q21" s="261" t="str">
        <f>+MID($AQ$18,17,1)</f>
        <v/>
      </c>
      <c r="R21" s="261" t="str">
        <f t="shared" si="7"/>
        <v/>
      </c>
      <c r="S21" s="261" t="str">
        <f t="shared" si="8"/>
        <v/>
      </c>
      <c r="T21" s="261">
        <f t="shared" si="23"/>
        <v>0</v>
      </c>
      <c r="U21" s="262" t="str">
        <f>+MID($AQ$22,17,1)</f>
        <v/>
      </c>
      <c r="V21" s="262" t="str">
        <f t="shared" si="9"/>
        <v/>
      </c>
      <c r="W21" s="262" t="str">
        <f t="shared" si="10"/>
        <v/>
      </c>
      <c r="X21" s="262">
        <f t="shared" si="24"/>
        <v>0</v>
      </c>
      <c r="Y21" s="273" t="str">
        <f>+MID($AQ$26,17,1)</f>
        <v/>
      </c>
      <c r="Z21" s="274" t="str">
        <f t="shared" si="11"/>
        <v/>
      </c>
      <c r="AA21" s="261" t="str">
        <f t="shared" si="12"/>
        <v/>
      </c>
      <c r="AB21" s="261">
        <f t="shared" si="25"/>
        <v>0</v>
      </c>
      <c r="AC21" s="265" t="str">
        <f>+MID($AQ$30,17,1)</f>
        <v/>
      </c>
      <c r="AD21" s="265" t="str">
        <f t="shared" si="13"/>
        <v/>
      </c>
      <c r="AE21" s="262" t="str">
        <f t="shared" si="14"/>
        <v/>
      </c>
      <c r="AF21" s="262">
        <f t="shared" si="26"/>
        <v>0</v>
      </c>
      <c r="AG21" s="274" t="str">
        <f>+MID($AQ$34,17,1)</f>
        <v/>
      </c>
      <c r="AH21" s="264" t="str">
        <f t="shared" si="15"/>
        <v/>
      </c>
      <c r="AI21" s="261" t="str">
        <f t="shared" si="16"/>
        <v/>
      </c>
      <c r="AJ21" s="261">
        <f t="shared" si="27"/>
        <v>0</v>
      </c>
      <c r="AK21" s="266"/>
      <c r="AL21" s="268" t="s">
        <v>704</v>
      </c>
      <c r="AM21" s="268" t="s">
        <v>705</v>
      </c>
      <c r="AN21" s="268">
        <f t="shared" si="18"/>
        <v>66</v>
      </c>
      <c r="AO21" s="258"/>
      <c r="AP21" s="258"/>
    </row>
    <row r="22" spans="1:52" ht="13.5" customHeight="1" thickBot="1" x14ac:dyDescent="0.2">
      <c r="A22" s="261" t="str">
        <f>+MID($AQ$2,18,1)</f>
        <v/>
      </c>
      <c r="B22" s="261" t="str">
        <f t="shared" si="0"/>
        <v/>
      </c>
      <c r="C22" s="261" t="str">
        <f t="shared" si="17"/>
        <v/>
      </c>
      <c r="D22" s="261">
        <f t="shared" si="19"/>
        <v>0</v>
      </c>
      <c r="E22" s="262" t="str">
        <f>+MID($AQ$6,18,1)</f>
        <v/>
      </c>
      <c r="F22" s="262" t="str">
        <f t="shared" si="1"/>
        <v/>
      </c>
      <c r="G22" s="262" t="str">
        <f t="shared" si="2"/>
        <v/>
      </c>
      <c r="H22" s="262">
        <f t="shared" si="20"/>
        <v>0</v>
      </c>
      <c r="I22" s="261" t="str">
        <f>+MID($AQ$10,18,1)</f>
        <v/>
      </c>
      <c r="J22" s="261" t="str">
        <f t="shared" si="3"/>
        <v/>
      </c>
      <c r="K22" s="261" t="str">
        <f t="shared" si="4"/>
        <v/>
      </c>
      <c r="L22" s="261">
        <f t="shared" si="21"/>
        <v>0</v>
      </c>
      <c r="M22" s="262" t="str">
        <f>+MID($AQ$14,18,1)</f>
        <v/>
      </c>
      <c r="N22" s="262" t="str">
        <f t="shared" si="5"/>
        <v/>
      </c>
      <c r="O22" s="262" t="str">
        <f t="shared" si="6"/>
        <v/>
      </c>
      <c r="P22" s="262">
        <f t="shared" si="22"/>
        <v>0</v>
      </c>
      <c r="Q22" s="261" t="str">
        <f>+MID($AQ$18,18,1)</f>
        <v/>
      </c>
      <c r="R22" s="261" t="str">
        <f t="shared" si="7"/>
        <v/>
      </c>
      <c r="S22" s="261" t="str">
        <f t="shared" si="8"/>
        <v/>
      </c>
      <c r="T22" s="261">
        <f t="shared" si="23"/>
        <v>0</v>
      </c>
      <c r="U22" s="262" t="str">
        <f>+MID($AQ$22,18,1)</f>
        <v/>
      </c>
      <c r="V22" s="262" t="str">
        <f t="shared" si="9"/>
        <v/>
      </c>
      <c r="W22" s="262" t="str">
        <f t="shared" si="10"/>
        <v/>
      </c>
      <c r="X22" s="262">
        <f t="shared" si="24"/>
        <v>0</v>
      </c>
      <c r="Y22" s="273" t="str">
        <f>+MID($AQ$26,18,1)</f>
        <v/>
      </c>
      <c r="Z22" s="274" t="str">
        <f t="shared" si="11"/>
        <v/>
      </c>
      <c r="AA22" s="261" t="str">
        <f t="shared" si="12"/>
        <v/>
      </c>
      <c r="AB22" s="261">
        <f t="shared" si="25"/>
        <v>0</v>
      </c>
      <c r="AC22" s="265" t="str">
        <f>+MID($AQ$30,18,1)</f>
        <v/>
      </c>
      <c r="AD22" s="265" t="str">
        <f t="shared" si="13"/>
        <v/>
      </c>
      <c r="AE22" s="262" t="str">
        <f t="shared" si="14"/>
        <v/>
      </c>
      <c r="AF22" s="262">
        <f t="shared" si="26"/>
        <v>0</v>
      </c>
      <c r="AG22" s="274" t="str">
        <f>+MID($AQ$34,18,1)</f>
        <v/>
      </c>
      <c r="AH22" s="264" t="str">
        <f t="shared" si="15"/>
        <v/>
      </c>
      <c r="AI22" s="261" t="str">
        <f t="shared" si="16"/>
        <v/>
      </c>
      <c r="AJ22" s="261">
        <f t="shared" si="27"/>
        <v>0</v>
      </c>
      <c r="AK22" s="266"/>
      <c r="AL22" s="268" t="s">
        <v>706</v>
      </c>
      <c r="AM22" s="268" t="s">
        <v>707</v>
      </c>
      <c r="AN22" s="268">
        <f t="shared" si="18"/>
        <v>67</v>
      </c>
      <c r="AO22" s="258"/>
      <c r="AP22" s="258" t="s">
        <v>651</v>
      </c>
      <c r="AQ22" s="416" t="str">
        <f>IF(変更依頼書①!J51="","",変更依頼書①!J51)</f>
        <v/>
      </c>
      <c r="AR22" s="417"/>
      <c r="AS22" s="417"/>
      <c r="AT22" s="417"/>
      <c r="AU22" s="417"/>
      <c r="AV22" s="417"/>
      <c r="AW22" s="417"/>
      <c r="AX22" s="417"/>
      <c r="AY22" s="417"/>
      <c r="AZ22" s="418"/>
    </row>
    <row r="23" spans="1:52" ht="13.5" customHeight="1" thickBot="1" x14ac:dyDescent="0.2">
      <c r="A23" s="261" t="str">
        <f>+MID($AQ$2,19,1)</f>
        <v/>
      </c>
      <c r="B23" s="261" t="str">
        <f t="shared" si="0"/>
        <v/>
      </c>
      <c r="C23" s="261" t="str">
        <f t="shared" si="17"/>
        <v/>
      </c>
      <c r="D23" s="261">
        <f t="shared" si="19"/>
        <v>0</v>
      </c>
      <c r="E23" s="262" t="str">
        <f>+MID($AQ$6,19,1)</f>
        <v/>
      </c>
      <c r="F23" s="262" t="str">
        <f t="shared" si="1"/>
        <v/>
      </c>
      <c r="G23" s="262" t="str">
        <f t="shared" si="2"/>
        <v/>
      </c>
      <c r="H23" s="262">
        <f t="shared" si="20"/>
        <v>0</v>
      </c>
      <c r="I23" s="261" t="str">
        <f>+MID($AQ$10,19,1)</f>
        <v/>
      </c>
      <c r="J23" s="261" t="str">
        <f t="shared" si="3"/>
        <v/>
      </c>
      <c r="K23" s="261" t="str">
        <f t="shared" si="4"/>
        <v/>
      </c>
      <c r="L23" s="261">
        <f t="shared" si="21"/>
        <v>0</v>
      </c>
      <c r="M23" s="262" t="str">
        <f>+MID($AQ$14,19,1)</f>
        <v/>
      </c>
      <c r="N23" s="262" t="str">
        <f t="shared" si="5"/>
        <v/>
      </c>
      <c r="O23" s="262" t="str">
        <f t="shared" si="6"/>
        <v/>
      </c>
      <c r="P23" s="262">
        <f t="shared" si="22"/>
        <v>0</v>
      </c>
      <c r="Q23" s="261" t="str">
        <f>+MID($AQ$18,19,1)</f>
        <v/>
      </c>
      <c r="R23" s="261" t="str">
        <f t="shared" si="7"/>
        <v/>
      </c>
      <c r="S23" s="261" t="str">
        <f t="shared" si="8"/>
        <v/>
      </c>
      <c r="T23" s="261">
        <f t="shared" si="23"/>
        <v>0</v>
      </c>
      <c r="U23" s="262" t="str">
        <f>+MID($AQ$22,19,1)</f>
        <v/>
      </c>
      <c r="V23" s="262" t="str">
        <f t="shared" si="9"/>
        <v/>
      </c>
      <c r="W23" s="262" t="str">
        <f t="shared" si="10"/>
        <v/>
      </c>
      <c r="X23" s="262">
        <f t="shared" si="24"/>
        <v>0</v>
      </c>
      <c r="Y23" s="273" t="str">
        <f>+MID($AQ$26,19,1)</f>
        <v/>
      </c>
      <c r="Z23" s="274" t="str">
        <f t="shared" si="11"/>
        <v/>
      </c>
      <c r="AA23" s="261" t="str">
        <f t="shared" si="12"/>
        <v/>
      </c>
      <c r="AB23" s="261">
        <f t="shared" si="25"/>
        <v>0</v>
      </c>
      <c r="AC23" s="265" t="str">
        <f>+MID($AQ$30,19,1)</f>
        <v/>
      </c>
      <c r="AD23" s="265" t="str">
        <f t="shared" si="13"/>
        <v/>
      </c>
      <c r="AE23" s="262" t="str">
        <f t="shared" si="14"/>
        <v/>
      </c>
      <c r="AF23" s="262">
        <f t="shared" si="26"/>
        <v>0</v>
      </c>
      <c r="AG23" s="274" t="str">
        <f>+MID($AQ$34,19,1)</f>
        <v/>
      </c>
      <c r="AH23" s="264" t="str">
        <f t="shared" si="15"/>
        <v/>
      </c>
      <c r="AI23" s="261" t="str">
        <f t="shared" si="16"/>
        <v/>
      </c>
      <c r="AJ23" s="261">
        <f t="shared" si="27"/>
        <v>0</v>
      </c>
      <c r="AK23" s="266"/>
      <c r="AL23" s="268" t="s">
        <v>708</v>
      </c>
      <c r="AM23" s="268" t="s">
        <v>709</v>
      </c>
      <c r="AN23" s="268">
        <f t="shared" si="18"/>
        <v>68</v>
      </c>
      <c r="AO23" s="258"/>
    </row>
    <row r="24" spans="1:52" ht="13.5" customHeight="1" thickBot="1" x14ac:dyDescent="0.2">
      <c r="A24" s="261" t="str">
        <f>+MID($AQ$2,20,1)</f>
        <v/>
      </c>
      <c r="B24" s="261" t="str">
        <f t="shared" si="0"/>
        <v/>
      </c>
      <c r="C24" s="261" t="str">
        <f t="shared" si="17"/>
        <v/>
      </c>
      <c r="D24" s="261">
        <f t="shared" si="19"/>
        <v>0</v>
      </c>
      <c r="E24" s="262" t="str">
        <f>+MID($AQ$6,20,1)</f>
        <v/>
      </c>
      <c r="F24" s="262" t="str">
        <f t="shared" si="1"/>
        <v/>
      </c>
      <c r="G24" s="262" t="str">
        <f t="shared" si="2"/>
        <v/>
      </c>
      <c r="H24" s="262">
        <f t="shared" si="20"/>
        <v>0</v>
      </c>
      <c r="I24" s="261" t="str">
        <f>+MID($AQ$10,20,1)</f>
        <v/>
      </c>
      <c r="J24" s="261" t="str">
        <f t="shared" si="3"/>
        <v/>
      </c>
      <c r="K24" s="261" t="str">
        <f t="shared" si="4"/>
        <v/>
      </c>
      <c r="L24" s="261">
        <f t="shared" si="21"/>
        <v>0</v>
      </c>
      <c r="M24" s="262" t="str">
        <f>+MID($AQ$14,20,1)</f>
        <v/>
      </c>
      <c r="N24" s="262" t="str">
        <f t="shared" si="5"/>
        <v/>
      </c>
      <c r="O24" s="262" t="str">
        <f t="shared" si="6"/>
        <v/>
      </c>
      <c r="P24" s="262">
        <f t="shared" si="22"/>
        <v>0</v>
      </c>
      <c r="Q24" s="261" t="str">
        <f>+MID($AQ$18,20,1)</f>
        <v/>
      </c>
      <c r="R24" s="261" t="str">
        <f t="shared" si="7"/>
        <v/>
      </c>
      <c r="S24" s="261" t="str">
        <f t="shared" si="8"/>
        <v/>
      </c>
      <c r="T24" s="261">
        <f t="shared" si="23"/>
        <v>0</v>
      </c>
      <c r="U24" s="262" t="str">
        <f>+MID($AQ$22,20,1)</f>
        <v/>
      </c>
      <c r="V24" s="262" t="str">
        <f t="shared" si="9"/>
        <v/>
      </c>
      <c r="W24" s="262" t="str">
        <f t="shared" si="10"/>
        <v/>
      </c>
      <c r="X24" s="262">
        <f t="shared" si="24"/>
        <v>0</v>
      </c>
      <c r="Y24" s="273" t="str">
        <f>+MID($AQ$26,20,1)</f>
        <v/>
      </c>
      <c r="Z24" s="274" t="str">
        <f t="shared" si="11"/>
        <v/>
      </c>
      <c r="AA24" s="261" t="str">
        <f t="shared" si="12"/>
        <v/>
      </c>
      <c r="AB24" s="261">
        <f t="shared" si="25"/>
        <v>0</v>
      </c>
      <c r="AC24" s="265" t="str">
        <f>+MID($AQ$30,20,1)</f>
        <v/>
      </c>
      <c r="AD24" s="265" t="str">
        <f t="shared" si="13"/>
        <v/>
      </c>
      <c r="AE24" s="262" t="str">
        <f t="shared" si="14"/>
        <v/>
      </c>
      <c r="AF24" s="262">
        <f t="shared" si="26"/>
        <v>0</v>
      </c>
      <c r="AG24" s="274" t="str">
        <f>+MID($AQ$34,20,1)</f>
        <v/>
      </c>
      <c r="AH24" s="264" t="str">
        <f t="shared" si="15"/>
        <v/>
      </c>
      <c r="AI24" s="261" t="str">
        <f t="shared" si="16"/>
        <v/>
      </c>
      <c r="AJ24" s="261">
        <f t="shared" si="27"/>
        <v>0</v>
      </c>
      <c r="AK24" s="266"/>
      <c r="AL24" s="268" t="s">
        <v>710</v>
      </c>
      <c r="AM24" s="268" t="s">
        <v>711</v>
      </c>
      <c r="AN24" s="268">
        <f t="shared" si="18"/>
        <v>69</v>
      </c>
      <c r="AO24" s="258"/>
      <c r="AP24" s="258" t="s">
        <v>652</v>
      </c>
      <c r="AQ24" s="419" t="str">
        <f>+V5&amp;V6&amp;V7&amp;V8&amp;V9&amp;V10&amp;V11&amp;V12&amp;V13&amp;V14&amp;V15&amp;V16&amp;V17&amp;V18&amp;V19&amp;V20&amp;V21&amp;V22&amp;V23&amp;V24&amp;V25&amp;V26&amp;V27&amp;V28&amp;V29&amp;V30&amp;V31&amp;V32&amp;V33&amp;V34&amp;V35&amp;V36</f>
        <v/>
      </c>
      <c r="AR24" s="417"/>
      <c r="AS24" s="417"/>
      <c r="AT24" s="417"/>
      <c r="AU24" s="417"/>
      <c r="AV24" s="417"/>
      <c r="AW24" s="417"/>
      <c r="AX24" s="417"/>
      <c r="AY24" s="417"/>
      <c r="AZ24" s="418"/>
    </row>
    <row r="25" spans="1:52" ht="13.5" customHeight="1" thickBot="1" x14ac:dyDescent="0.2">
      <c r="A25" s="261" t="str">
        <f>+MID($AQ$2,21,1)</f>
        <v/>
      </c>
      <c r="B25" s="261" t="str">
        <f t="shared" si="0"/>
        <v/>
      </c>
      <c r="C25" s="261" t="str">
        <f t="shared" si="17"/>
        <v/>
      </c>
      <c r="D25" s="261">
        <f t="shared" si="19"/>
        <v>0</v>
      </c>
      <c r="E25" s="262" t="str">
        <f>+MID($AQ$6,21,1)</f>
        <v/>
      </c>
      <c r="F25" s="262" t="str">
        <f t="shared" si="1"/>
        <v/>
      </c>
      <c r="G25" s="262" t="str">
        <f t="shared" si="2"/>
        <v/>
      </c>
      <c r="H25" s="262">
        <f t="shared" si="20"/>
        <v>0</v>
      </c>
      <c r="I25" s="261" t="str">
        <f>+MID($AQ$10,21,1)</f>
        <v/>
      </c>
      <c r="J25" s="261" t="str">
        <f t="shared" si="3"/>
        <v/>
      </c>
      <c r="K25" s="261" t="str">
        <f t="shared" si="4"/>
        <v/>
      </c>
      <c r="L25" s="261">
        <f t="shared" si="21"/>
        <v>0</v>
      </c>
      <c r="M25" s="262" t="str">
        <f>+MID($AQ$14,21,1)</f>
        <v/>
      </c>
      <c r="N25" s="262" t="str">
        <f t="shared" si="5"/>
        <v/>
      </c>
      <c r="O25" s="262" t="str">
        <f t="shared" si="6"/>
        <v/>
      </c>
      <c r="P25" s="262">
        <f t="shared" si="22"/>
        <v>0</v>
      </c>
      <c r="Q25" s="261" t="str">
        <f>+MID($AQ$18,21,1)</f>
        <v/>
      </c>
      <c r="R25" s="261" t="str">
        <f t="shared" si="7"/>
        <v/>
      </c>
      <c r="S25" s="261" t="str">
        <f t="shared" si="8"/>
        <v/>
      </c>
      <c r="T25" s="261">
        <f t="shared" si="23"/>
        <v>0</v>
      </c>
      <c r="U25" s="262" t="str">
        <f>+MID($AQ$22,21,1)</f>
        <v/>
      </c>
      <c r="V25" s="262" t="str">
        <f t="shared" si="9"/>
        <v/>
      </c>
      <c r="W25" s="262" t="str">
        <f t="shared" si="10"/>
        <v/>
      </c>
      <c r="X25" s="262">
        <f t="shared" si="24"/>
        <v>0</v>
      </c>
      <c r="Y25" s="273" t="str">
        <f>+MID($AQ$26,21,1)</f>
        <v/>
      </c>
      <c r="Z25" s="274" t="str">
        <f t="shared" si="11"/>
        <v/>
      </c>
      <c r="AA25" s="261" t="str">
        <f t="shared" si="12"/>
        <v/>
      </c>
      <c r="AB25" s="261">
        <f t="shared" si="25"/>
        <v>0</v>
      </c>
      <c r="AC25" s="265" t="str">
        <f>+MID($AQ$30,21,1)</f>
        <v/>
      </c>
      <c r="AD25" s="265" t="str">
        <f t="shared" si="13"/>
        <v/>
      </c>
      <c r="AE25" s="262" t="str">
        <f t="shared" si="14"/>
        <v/>
      </c>
      <c r="AF25" s="262">
        <f t="shared" si="26"/>
        <v>0</v>
      </c>
      <c r="AG25" s="274" t="str">
        <f>+MID($AQ$34,21,1)</f>
        <v/>
      </c>
      <c r="AH25" s="264" t="str">
        <f t="shared" si="15"/>
        <v/>
      </c>
      <c r="AI25" s="261" t="str">
        <f t="shared" si="16"/>
        <v/>
      </c>
      <c r="AJ25" s="261">
        <f t="shared" si="27"/>
        <v>0</v>
      </c>
      <c r="AK25" s="266"/>
      <c r="AL25" s="268" t="s">
        <v>712</v>
      </c>
      <c r="AM25" s="268" t="s">
        <v>713</v>
      </c>
      <c r="AN25" s="268">
        <f t="shared" si="18"/>
        <v>70</v>
      </c>
      <c r="AO25" s="258"/>
      <c r="AP25" s="258"/>
    </row>
    <row r="26" spans="1:52" ht="13.5" customHeight="1" thickBot="1" x14ac:dyDescent="0.2">
      <c r="A26" s="261" t="str">
        <f>+MID($AQ$2,22,1)</f>
        <v/>
      </c>
      <c r="B26" s="261" t="str">
        <f t="shared" si="0"/>
        <v/>
      </c>
      <c r="C26" s="261" t="str">
        <f t="shared" si="17"/>
        <v/>
      </c>
      <c r="D26" s="261">
        <f t="shared" si="19"/>
        <v>0</v>
      </c>
      <c r="E26" s="262" t="str">
        <f>+MID($AQ$6,22,1)</f>
        <v/>
      </c>
      <c r="F26" s="262" t="str">
        <f t="shared" si="1"/>
        <v/>
      </c>
      <c r="G26" s="262" t="str">
        <f t="shared" si="2"/>
        <v/>
      </c>
      <c r="H26" s="262">
        <f t="shared" si="20"/>
        <v>0</v>
      </c>
      <c r="I26" s="261" t="str">
        <f>+MID($AQ$10,22,1)</f>
        <v/>
      </c>
      <c r="J26" s="261" t="str">
        <f t="shared" si="3"/>
        <v/>
      </c>
      <c r="K26" s="261" t="str">
        <f t="shared" si="4"/>
        <v/>
      </c>
      <c r="L26" s="261">
        <f t="shared" si="21"/>
        <v>0</v>
      </c>
      <c r="M26" s="262" t="str">
        <f>+MID($AQ$14,22,1)</f>
        <v/>
      </c>
      <c r="N26" s="262" t="str">
        <f t="shared" si="5"/>
        <v/>
      </c>
      <c r="O26" s="262" t="str">
        <f t="shared" si="6"/>
        <v/>
      </c>
      <c r="P26" s="262">
        <f t="shared" si="22"/>
        <v>0</v>
      </c>
      <c r="Q26" s="261" t="str">
        <f>+MID($AQ$18,22,1)</f>
        <v/>
      </c>
      <c r="R26" s="261" t="str">
        <f t="shared" si="7"/>
        <v/>
      </c>
      <c r="S26" s="261" t="str">
        <f t="shared" si="8"/>
        <v/>
      </c>
      <c r="T26" s="261">
        <f t="shared" si="23"/>
        <v>0</v>
      </c>
      <c r="U26" s="262" t="str">
        <f>+MID($AQ$22,22,1)</f>
        <v/>
      </c>
      <c r="V26" s="262" t="str">
        <f t="shared" si="9"/>
        <v/>
      </c>
      <c r="W26" s="262" t="str">
        <f t="shared" si="10"/>
        <v/>
      </c>
      <c r="X26" s="262">
        <f t="shared" si="24"/>
        <v>0</v>
      </c>
      <c r="Y26" s="273" t="str">
        <f>+MID($AQ$26,22,1)</f>
        <v/>
      </c>
      <c r="Z26" s="274" t="str">
        <f t="shared" si="11"/>
        <v/>
      </c>
      <c r="AA26" s="261" t="str">
        <f t="shared" si="12"/>
        <v/>
      </c>
      <c r="AB26" s="261">
        <f t="shared" si="25"/>
        <v>0</v>
      </c>
      <c r="AC26" s="265" t="str">
        <f>+MID($AQ$30,22,1)</f>
        <v/>
      </c>
      <c r="AD26" s="265" t="str">
        <f t="shared" si="13"/>
        <v/>
      </c>
      <c r="AE26" s="262" t="str">
        <f t="shared" si="14"/>
        <v/>
      </c>
      <c r="AF26" s="262">
        <f t="shared" si="26"/>
        <v>0</v>
      </c>
      <c r="AG26" s="274" t="str">
        <f>+MID($AQ$34,22,1)</f>
        <v/>
      </c>
      <c r="AH26" s="264" t="str">
        <f t="shared" si="15"/>
        <v/>
      </c>
      <c r="AI26" s="261" t="str">
        <f t="shared" si="16"/>
        <v/>
      </c>
      <c r="AJ26" s="261">
        <f t="shared" si="27"/>
        <v>0</v>
      </c>
      <c r="AK26" s="266"/>
      <c r="AL26" s="268" t="s">
        <v>714</v>
      </c>
      <c r="AM26" s="268" t="s">
        <v>715</v>
      </c>
      <c r="AN26" s="268">
        <f t="shared" si="18"/>
        <v>71</v>
      </c>
      <c r="AO26" s="258"/>
      <c r="AP26" s="275" t="s">
        <v>655</v>
      </c>
      <c r="AQ26" s="420" t="str">
        <f>IF(変更依頼書①!J59="","",変更依頼書①!J59)</f>
        <v/>
      </c>
      <c r="AR26" s="414"/>
      <c r="AS26" s="414"/>
      <c r="AT26" s="414"/>
      <c r="AU26" s="414"/>
      <c r="AV26" s="414"/>
      <c r="AW26" s="414"/>
      <c r="AX26" s="414"/>
      <c r="AY26" s="414"/>
      <c r="AZ26" s="415"/>
    </row>
    <row r="27" spans="1:52" ht="13.5" customHeight="1" thickBot="1" x14ac:dyDescent="0.2">
      <c r="A27" s="261" t="str">
        <f>+MID($AQ$2,23,1)</f>
        <v/>
      </c>
      <c r="B27" s="261" t="str">
        <f t="shared" si="0"/>
        <v/>
      </c>
      <c r="C27" s="261" t="str">
        <f t="shared" si="17"/>
        <v/>
      </c>
      <c r="D27" s="261">
        <f t="shared" si="19"/>
        <v>0</v>
      </c>
      <c r="E27" s="262" t="str">
        <f>+MID($AQ$6,23,1)</f>
        <v/>
      </c>
      <c r="F27" s="262" t="str">
        <f t="shared" si="1"/>
        <v/>
      </c>
      <c r="G27" s="262" t="str">
        <f t="shared" si="2"/>
        <v/>
      </c>
      <c r="H27" s="262">
        <f t="shared" si="20"/>
        <v>0</v>
      </c>
      <c r="I27" s="261" t="str">
        <f>+MID($AQ$10,23,1)</f>
        <v/>
      </c>
      <c r="J27" s="261" t="str">
        <f t="shared" si="3"/>
        <v/>
      </c>
      <c r="K27" s="261" t="str">
        <f t="shared" si="4"/>
        <v/>
      </c>
      <c r="L27" s="261">
        <f t="shared" si="21"/>
        <v>0</v>
      </c>
      <c r="M27" s="262" t="str">
        <f>+MID($AQ$14,23,1)</f>
        <v/>
      </c>
      <c r="N27" s="262" t="str">
        <f t="shared" si="5"/>
        <v/>
      </c>
      <c r="O27" s="262" t="str">
        <f t="shared" si="6"/>
        <v/>
      </c>
      <c r="P27" s="262">
        <f t="shared" si="22"/>
        <v>0</v>
      </c>
      <c r="Q27" s="261" t="str">
        <f>+MID($AQ$18,23,1)</f>
        <v/>
      </c>
      <c r="R27" s="261" t="str">
        <f t="shared" si="7"/>
        <v/>
      </c>
      <c r="S27" s="261" t="str">
        <f t="shared" si="8"/>
        <v/>
      </c>
      <c r="T27" s="261">
        <f t="shared" si="23"/>
        <v>0</v>
      </c>
      <c r="U27" s="262" t="str">
        <f>+MID($AQ$22,23,1)</f>
        <v/>
      </c>
      <c r="V27" s="262" t="str">
        <f t="shared" si="9"/>
        <v/>
      </c>
      <c r="W27" s="262" t="str">
        <f t="shared" si="10"/>
        <v/>
      </c>
      <c r="X27" s="262">
        <f t="shared" si="24"/>
        <v>0</v>
      </c>
      <c r="Y27" s="273" t="str">
        <f>+MID($AQ$26,23,1)</f>
        <v/>
      </c>
      <c r="Z27" s="274" t="str">
        <f t="shared" si="11"/>
        <v/>
      </c>
      <c r="AA27" s="261" t="str">
        <f t="shared" si="12"/>
        <v/>
      </c>
      <c r="AB27" s="261">
        <f t="shared" si="25"/>
        <v>0</v>
      </c>
      <c r="AC27" s="265" t="str">
        <f>+MID($AQ$30,23,1)</f>
        <v/>
      </c>
      <c r="AD27" s="265" t="str">
        <f t="shared" si="13"/>
        <v/>
      </c>
      <c r="AE27" s="262" t="str">
        <f t="shared" si="14"/>
        <v/>
      </c>
      <c r="AF27" s="262">
        <f t="shared" si="26"/>
        <v>0</v>
      </c>
      <c r="AG27" s="274" t="str">
        <f>+MID($AQ$34,23,1)</f>
        <v/>
      </c>
      <c r="AH27" s="264" t="str">
        <f t="shared" si="15"/>
        <v/>
      </c>
      <c r="AI27" s="261" t="str">
        <f t="shared" si="16"/>
        <v/>
      </c>
      <c r="AJ27" s="261">
        <f t="shared" si="27"/>
        <v>0</v>
      </c>
      <c r="AK27" s="266"/>
      <c r="AL27" s="268" t="s">
        <v>716</v>
      </c>
      <c r="AM27" s="268" t="s">
        <v>717</v>
      </c>
      <c r="AN27" s="268">
        <f t="shared" si="18"/>
        <v>72</v>
      </c>
      <c r="AO27" s="258"/>
      <c r="AP27" s="276"/>
      <c r="AQ27" s="276"/>
      <c r="AR27" s="276"/>
      <c r="AS27" s="276"/>
      <c r="AT27" s="276"/>
      <c r="AU27" s="276"/>
      <c r="AV27" s="276"/>
      <c r="AW27" s="276"/>
      <c r="AX27" s="276"/>
      <c r="AY27" s="276"/>
      <c r="AZ27" s="276"/>
    </row>
    <row r="28" spans="1:52" ht="13.5" customHeight="1" thickBot="1" x14ac:dyDescent="0.2">
      <c r="A28" s="261" t="str">
        <f>+MID($AQ$2,24,1)</f>
        <v/>
      </c>
      <c r="B28" s="261" t="str">
        <f t="shared" si="0"/>
        <v/>
      </c>
      <c r="C28" s="261" t="str">
        <f t="shared" si="17"/>
        <v/>
      </c>
      <c r="D28" s="261">
        <f t="shared" si="19"/>
        <v>0</v>
      </c>
      <c r="E28" s="262" t="str">
        <f>+MID($AQ$6,24,1)</f>
        <v/>
      </c>
      <c r="F28" s="262" t="str">
        <f t="shared" si="1"/>
        <v/>
      </c>
      <c r="G28" s="262" t="str">
        <f t="shared" si="2"/>
        <v/>
      </c>
      <c r="H28" s="262">
        <f t="shared" si="20"/>
        <v>0</v>
      </c>
      <c r="I28" s="261" t="str">
        <f>+MID($AQ$10,24,1)</f>
        <v/>
      </c>
      <c r="J28" s="261" t="str">
        <f t="shared" si="3"/>
        <v/>
      </c>
      <c r="K28" s="261" t="str">
        <f t="shared" si="4"/>
        <v/>
      </c>
      <c r="L28" s="261">
        <f t="shared" si="21"/>
        <v>0</v>
      </c>
      <c r="M28" s="262" t="str">
        <f>+MID($AQ$14,24,1)</f>
        <v/>
      </c>
      <c r="N28" s="262" t="str">
        <f t="shared" si="5"/>
        <v/>
      </c>
      <c r="O28" s="262" t="str">
        <f t="shared" si="6"/>
        <v/>
      </c>
      <c r="P28" s="262">
        <f t="shared" si="22"/>
        <v>0</v>
      </c>
      <c r="Q28" s="261" t="str">
        <f>+MID($AQ$18,24,1)</f>
        <v/>
      </c>
      <c r="R28" s="261" t="str">
        <f t="shared" si="7"/>
        <v/>
      </c>
      <c r="S28" s="261" t="str">
        <f t="shared" si="8"/>
        <v/>
      </c>
      <c r="T28" s="261">
        <f t="shared" si="23"/>
        <v>0</v>
      </c>
      <c r="U28" s="262" t="str">
        <f>+MID($AQ$22,24,1)</f>
        <v/>
      </c>
      <c r="V28" s="262" t="str">
        <f t="shared" si="9"/>
        <v/>
      </c>
      <c r="W28" s="262" t="str">
        <f t="shared" si="10"/>
        <v/>
      </c>
      <c r="X28" s="262">
        <f t="shared" si="24"/>
        <v>0</v>
      </c>
      <c r="Y28" s="273" t="str">
        <f>+MID($AQ$26,24,1)</f>
        <v/>
      </c>
      <c r="Z28" s="274" t="str">
        <f t="shared" si="11"/>
        <v/>
      </c>
      <c r="AA28" s="261" t="str">
        <f t="shared" si="12"/>
        <v/>
      </c>
      <c r="AB28" s="261">
        <f t="shared" si="25"/>
        <v>0</v>
      </c>
      <c r="AC28" s="265" t="str">
        <f>+MID($AQ$30,24,1)</f>
        <v/>
      </c>
      <c r="AD28" s="265" t="str">
        <f t="shared" si="13"/>
        <v/>
      </c>
      <c r="AE28" s="262" t="str">
        <f t="shared" si="14"/>
        <v/>
      </c>
      <c r="AF28" s="262">
        <f t="shared" si="26"/>
        <v>0</v>
      </c>
      <c r="AG28" s="274" t="str">
        <f>+MID($AQ$34,24,1)</f>
        <v/>
      </c>
      <c r="AH28" s="264" t="str">
        <f t="shared" si="15"/>
        <v/>
      </c>
      <c r="AI28" s="261" t="str">
        <f t="shared" si="16"/>
        <v/>
      </c>
      <c r="AJ28" s="261">
        <f t="shared" si="27"/>
        <v>0</v>
      </c>
      <c r="AK28" s="266"/>
      <c r="AL28" s="268" t="s">
        <v>718</v>
      </c>
      <c r="AM28" s="268" t="s">
        <v>719</v>
      </c>
      <c r="AN28" s="268">
        <f t="shared" si="18"/>
        <v>73</v>
      </c>
      <c r="AO28" s="258"/>
      <c r="AP28" s="275" t="s">
        <v>656</v>
      </c>
      <c r="AQ28" s="413" t="str">
        <f>+Z5&amp;Z6&amp;Z7&amp;Z8&amp;Z9&amp;Z10&amp;Z11&amp;Z12&amp;Z13&amp;Z14&amp;Z15&amp;Z16&amp;Z17&amp;Z18&amp;Z19&amp;Z20&amp;Z21&amp;Z22&amp;Z23&amp;Z24&amp;Z25&amp;Z26&amp;Z27&amp;Z28&amp;Z29&amp;Z30&amp;Z31&amp;Z32&amp;Z33&amp;Z34&amp;Z35&amp;Z36</f>
        <v/>
      </c>
      <c r="AR28" s="414"/>
      <c r="AS28" s="414"/>
      <c r="AT28" s="414"/>
      <c r="AU28" s="414"/>
      <c r="AV28" s="414"/>
      <c r="AW28" s="414"/>
      <c r="AX28" s="414"/>
      <c r="AY28" s="414"/>
      <c r="AZ28" s="415"/>
    </row>
    <row r="29" spans="1:52" ht="13.5" customHeight="1" thickBot="1" x14ac:dyDescent="0.2">
      <c r="A29" s="261" t="str">
        <f>+MID($AQ$2,25,1)</f>
        <v/>
      </c>
      <c r="B29" s="261" t="str">
        <f t="shared" si="0"/>
        <v/>
      </c>
      <c r="C29" s="261" t="str">
        <f t="shared" si="17"/>
        <v/>
      </c>
      <c r="D29" s="261">
        <f t="shared" si="19"/>
        <v>0</v>
      </c>
      <c r="E29" s="262" t="str">
        <f>+MID($AQ$6,25,1)</f>
        <v/>
      </c>
      <c r="F29" s="262" t="str">
        <f t="shared" si="1"/>
        <v/>
      </c>
      <c r="G29" s="262" t="str">
        <f t="shared" si="2"/>
        <v/>
      </c>
      <c r="H29" s="262">
        <f t="shared" si="20"/>
        <v>0</v>
      </c>
      <c r="I29" s="261" t="str">
        <f>+MID($AQ$10,25,1)</f>
        <v/>
      </c>
      <c r="J29" s="261" t="str">
        <f t="shared" si="3"/>
        <v/>
      </c>
      <c r="K29" s="261" t="str">
        <f t="shared" si="4"/>
        <v/>
      </c>
      <c r="L29" s="261">
        <f t="shared" si="21"/>
        <v>0</v>
      </c>
      <c r="M29" s="262" t="str">
        <f>+MID($AQ$14,25,1)</f>
        <v/>
      </c>
      <c r="N29" s="262" t="str">
        <f t="shared" si="5"/>
        <v/>
      </c>
      <c r="O29" s="262" t="str">
        <f t="shared" si="6"/>
        <v/>
      </c>
      <c r="P29" s="262">
        <f t="shared" si="22"/>
        <v>0</v>
      </c>
      <c r="Q29" s="261" t="str">
        <f>+MID($AQ$18,25,1)</f>
        <v/>
      </c>
      <c r="R29" s="261" t="str">
        <f t="shared" si="7"/>
        <v/>
      </c>
      <c r="S29" s="261" t="str">
        <f t="shared" si="8"/>
        <v/>
      </c>
      <c r="T29" s="261">
        <f t="shared" si="23"/>
        <v>0</v>
      </c>
      <c r="U29" s="262" t="str">
        <f>+MID($AQ$22,25,1)</f>
        <v/>
      </c>
      <c r="V29" s="262" t="str">
        <f t="shared" si="9"/>
        <v/>
      </c>
      <c r="W29" s="262" t="str">
        <f t="shared" si="10"/>
        <v/>
      </c>
      <c r="X29" s="262">
        <f t="shared" si="24"/>
        <v>0</v>
      </c>
      <c r="Y29" s="273" t="str">
        <f>+MID($AQ$26,25,1)</f>
        <v/>
      </c>
      <c r="Z29" s="274" t="str">
        <f t="shared" si="11"/>
        <v/>
      </c>
      <c r="AA29" s="261" t="str">
        <f t="shared" si="12"/>
        <v/>
      </c>
      <c r="AB29" s="261">
        <f t="shared" si="25"/>
        <v>0</v>
      </c>
      <c r="AC29" s="265" t="str">
        <f>+MID($AQ$30,25,1)</f>
        <v/>
      </c>
      <c r="AD29" s="265" t="str">
        <f t="shared" si="13"/>
        <v/>
      </c>
      <c r="AE29" s="262" t="str">
        <f t="shared" si="14"/>
        <v/>
      </c>
      <c r="AF29" s="262">
        <f t="shared" si="26"/>
        <v>0</v>
      </c>
      <c r="AG29" s="274" t="str">
        <f>+MID($AQ$34,25,1)</f>
        <v/>
      </c>
      <c r="AH29" s="264" t="str">
        <f t="shared" si="15"/>
        <v/>
      </c>
      <c r="AI29" s="261" t="str">
        <f t="shared" si="16"/>
        <v/>
      </c>
      <c r="AJ29" s="261">
        <f t="shared" si="27"/>
        <v>0</v>
      </c>
      <c r="AK29" s="266"/>
      <c r="AL29" s="268" t="s">
        <v>720</v>
      </c>
      <c r="AM29" s="268" t="s">
        <v>721</v>
      </c>
      <c r="AN29" s="268">
        <f t="shared" si="18"/>
        <v>74</v>
      </c>
      <c r="AO29" s="258"/>
      <c r="AP29" s="275"/>
      <c r="AQ29" s="276"/>
      <c r="AR29" s="276"/>
      <c r="AS29" s="276"/>
      <c r="AT29" s="276"/>
      <c r="AU29" s="276"/>
      <c r="AV29" s="276"/>
      <c r="AW29" s="276"/>
      <c r="AX29" s="276"/>
      <c r="AY29" s="276"/>
      <c r="AZ29" s="276"/>
    </row>
    <row r="30" spans="1:52" ht="13.5" customHeight="1" thickBot="1" x14ac:dyDescent="0.2">
      <c r="A30" s="261" t="str">
        <f>+MID($AQ$2,26,1)</f>
        <v/>
      </c>
      <c r="B30" s="261" t="str">
        <f t="shared" si="0"/>
        <v/>
      </c>
      <c r="C30" s="261" t="str">
        <f t="shared" si="17"/>
        <v/>
      </c>
      <c r="D30" s="261">
        <f t="shared" si="19"/>
        <v>0</v>
      </c>
      <c r="E30" s="262" t="str">
        <f>+MID($AQ$6,26,1)</f>
        <v/>
      </c>
      <c r="F30" s="262" t="str">
        <f t="shared" si="1"/>
        <v/>
      </c>
      <c r="G30" s="262" t="str">
        <f t="shared" si="2"/>
        <v/>
      </c>
      <c r="H30" s="262">
        <f t="shared" si="20"/>
        <v>0</v>
      </c>
      <c r="I30" s="261" t="str">
        <f>+MID($AQ$10,26,1)</f>
        <v/>
      </c>
      <c r="J30" s="261" t="str">
        <f t="shared" si="3"/>
        <v/>
      </c>
      <c r="K30" s="261" t="str">
        <f t="shared" si="4"/>
        <v/>
      </c>
      <c r="L30" s="261">
        <f t="shared" si="21"/>
        <v>0</v>
      </c>
      <c r="M30" s="262" t="str">
        <f>+MID($AQ$14,26,1)</f>
        <v/>
      </c>
      <c r="N30" s="262" t="str">
        <f t="shared" si="5"/>
        <v/>
      </c>
      <c r="O30" s="262" t="str">
        <f t="shared" si="6"/>
        <v/>
      </c>
      <c r="P30" s="262">
        <f t="shared" si="22"/>
        <v>0</v>
      </c>
      <c r="Q30" s="272" t="str">
        <f>+MID($AQ$18,26,1)</f>
        <v/>
      </c>
      <c r="R30" s="272" t="str">
        <f t="shared" si="7"/>
        <v/>
      </c>
      <c r="S30" s="261" t="str">
        <f t="shared" si="8"/>
        <v/>
      </c>
      <c r="T30" s="261">
        <f t="shared" si="23"/>
        <v>0</v>
      </c>
      <c r="U30" s="262" t="str">
        <f>+MID($AQ$22,26,1)</f>
        <v/>
      </c>
      <c r="V30" s="262" t="str">
        <f t="shared" si="9"/>
        <v/>
      </c>
      <c r="W30" s="262" t="str">
        <f t="shared" si="10"/>
        <v/>
      </c>
      <c r="X30" s="262">
        <f t="shared" si="24"/>
        <v>0</v>
      </c>
      <c r="Y30" s="273" t="str">
        <f>+MID($AQ$26,26,1)</f>
        <v/>
      </c>
      <c r="Z30" s="274" t="str">
        <f t="shared" si="11"/>
        <v/>
      </c>
      <c r="AA30" s="261" t="str">
        <f t="shared" si="12"/>
        <v/>
      </c>
      <c r="AB30" s="261">
        <f t="shared" si="25"/>
        <v>0</v>
      </c>
      <c r="AC30" s="265" t="str">
        <f>+MID($AQ$30,26,1)</f>
        <v/>
      </c>
      <c r="AD30" s="265" t="str">
        <f t="shared" si="13"/>
        <v/>
      </c>
      <c r="AE30" s="262" t="str">
        <f t="shared" si="14"/>
        <v/>
      </c>
      <c r="AF30" s="262">
        <f t="shared" si="26"/>
        <v>0</v>
      </c>
      <c r="AG30" s="274" t="str">
        <f>+MID($AQ$34,26,1)</f>
        <v/>
      </c>
      <c r="AH30" s="264" t="str">
        <f t="shared" si="15"/>
        <v/>
      </c>
      <c r="AI30" s="261" t="str">
        <f t="shared" si="16"/>
        <v/>
      </c>
      <c r="AJ30" s="261">
        <f t="shared" si="27"/>
        <v>0</v>
      </c>
      <c r="AK30" s="266"/>
      <c r="AL30" s="268" t="s">
        <v>722</v>
      </c>
      <c r="AM30" s="268" t="s">
        <v>723</v>
      </c>
      <c r="AN30" s="268">
        <f t="shared" si="18"/>
        <v>75</v>
      </c>
      <c r="AO30" s="258"/>
      <c r="AP30" s="275" t="s">
        <v>659</v>
      </c>
      <c r="AQ30" s="420" t="str">
        <f>IF(変更依頼書①!J61="","",変更依頼書①!J61)</f>
        <v/>
      </c>
      <c r="AR30" s="414"/>
      <c r="AS30" s="414"/>
      <c r="AT30" s="414"/>
      <c r="AU30" s="414"/>
      <c r="AV30" s="414"/>
      <c r="AW30" s="414"/>
      <c r="AX30" s="414"/>
      <c r="AY30" s="414"/>
      <c r="AZ30" s="415"/>
    </row>
    <row r="31" spans="1:52" ht="13.5" customHeight="1" thickBot="1" x14ac:dyDescent="0.2">
      <c r="A31" s="261" t="str">
        <f>+MID($AQ$2,27,1)</f>
        <v/>
      </c>
      <c r="B31" s="261" t="str">
        <f t="shared" si="0"/>
        <v/>
      </c>
      <c r="C31" s="261" t="str">
        <f t="shared" si="17"/>
        <v/>
      </c>
      <c r="D31" s="261">
        <f t="shared" si="19"/>
        <v>0</v>
      </c>
      <c r="E31" s="262" t="str">
        <f>+MID($AQ$6,27,1)</f>
        <v/>
      </c>
      <c r="F31" s="262" t="str">
        <f t="shared" si="1"/>
        <v/>
      </c>
      <c r="G31" s="262" t="str">
        <f t="shared" si="2"/>
        <v/>
      </c>
      <c r="H31" s="262">
        <f t="shared" si="20"/>
        <v>0</v>
      </c>
      <c r="I31" s="261" t="str">
        <f>+MID($AQ$10,27,1)</f>
        <v/>
      </c>
      <c r="J31" s="261" t="str">
        <f t="shared" si="3"/>
        <v/>
      </c>
      <c r="K31" s="261" t="str">
        <f t="shared" si="4"/>
        <v/>
      </c>
      <c r="L31" s="261">
        <f t="shared" si="21"/>
        <v>0</v>
      </c>
      <c r="M31" s="262" t="str">
        <f>+MID($AQ$14,27,1)</f>
        <v/>
      </c>
      <c r="N31" s="262" t="str">
        <f t="shared" si="5"/>
        <v/>
      </c>
      <c r="O31" s="262" t="str">
        <f t="shared" si="6"/>
        <v/>
      </c>
      <c r="P31" s="262">
        <f t="shared" si="22"/>
        <v>0</v>
      </c>
      <c r="Q31" s="261" t="str">
        <f>+MID($AQ$18,27,1)</f>
        <v/>
      </c>
      <c r="R31" s="261" t="str">
        <f t="shared" si="7"/>
        <v/>
      </c>
      <c r="S31" s="261" t="str">
        <f t="shared" si="8"/>
        <v/>
      </c>
      <c r="T31" s="261">
        <f t="shared" si="23"/>
        <v>0</v>
      </c>
      <c r="U31" s="262" t="str">
        <f>+MID($AQ$22,27,1)</f>
        <v/>
      </c>
      <c r="V31" s="262" t="str">
        <f t="shared" si="9"/>
        <v/>
      </c>
      <c r="W31" s="262" t="str">
        <f t="shared" si="10"/>
        <v/>
      </c>
      <c r="X31" s="262">
        <f t="shared" si="24"/>
        <v>0</v>
      </c>
      <c r="Y31" s="273" t="str">
        <f>+MID($AQ$26,27,1)</f>
        <v/>
      </c>
      <c r="Z31" s="274" t="str">
        <f t="shared" si="11"/>
        <v/>
      </c>
      <c r="AA31" s="261" t="str">
        <f t="shared" si="12"/>
        <v/>
      </c>
      <c r="AB31" s="261">
        <f t="shared" si="25"/>
        <v>0</v>
      </c>
      <c r="AC31" s="265" t="str">
        <f>+MID($AQ$30,27,1)</f>
        <v/>
      </c>
      <c r="AD31" s="265" t="str">
        <f t="shared" si="13"/>
        <v/>
      </c>
      <c r="AE31" s="262" t="str">
        <f t="shared" si="14"/>
        <v/>
      </c>
      <c r="AF31" s="262">
        <f t="shared" si="26"/>
        <v>0</v>
      </c>
      <c r="AG31" s="274" t="str">
        <f>+MID($AQ$34,27,1)</f>
        <v/>
      </c>
      <c r="AH31" s="264" t="str">
        <f t="shared" si="15"/>
        <v/>
      </c>
      <c r="AI31" s="261" t="str">
        <f t="shared" si="16"/>
        <v/>
      </c>
      <c r="AJ31" s="261">
        <f t="shared" si="27"/>
        <v>0</v>
      </c>
      <c r="AK31" s="266"/>
      <c r="AL31" s="268" t="s">
        <v>724</v>
      </c>
      <c r="AM31" s="268" t="s">
        <v>725</v>
      </c>
      <c r="AN31" s="268">
        <f t="shared" si="18"/>
        <v>76</v>
      </c>
      <c r="AO31" s="258"/>
      <c r="AP31" s="276"/>
      <c r="AQ31" s="276"/>
      <c r="AR31" s="276"/>
      <c r="AS31" s="276"/>
      <c r="AT31" s="276"/>
      <c r="AU31" s="276"/>
      <c r="AV31" s="276"/>
      <c r="AW31" s="276"/>
      <c r="AX31" s="276"/>
      <c r="AY31" s="276"/>
      <c r="AZ31" s="276"/>
    </row>
    <row r="32" spans="1:52" ht="13.5" customHeight="1" thickBot="1" x14ac:dyDescent="0.2">
      <c r="A32" s="261" t="str">
        <f>+MID($AQ$2,28,1)</f>
        <v/>
      </c>
      <c r="B32" s="261" t="str">
        <f t="shared" si="0"/>
        <v/>
      </c>
      <c r="C32" s="261" t="str">
        <f t="shared" si="17"/>
        <v/>
      </c>
      <c r="D32" s="261">
        <f t="shared" si="19"/>
        <v>0</v>
      </c>
      <c r="E32" s="262" t="str">
        <f>+MID($AQ$6,28,1)</f>
        <v/>
      </c>
      <c r="F32" s="262" t="str">
        <f t="shared" si="1"/>
        <v/>
      </c>
      <c r="G32" s="262" t="str">
        <f t="shared" si="2"/>
        <v/>
      </c>
      <c r="H32" s="262">
        <f t="shared" si="20"/>
        <v>0</v>
      </c>
      <c r="I32" s="261" t="str">
        <f>+MID($AQ$10,28,1)</f>
        <v/>
      </c>
      <c r="J32" s="261" t="str">
        <f t="shared" si="3"/>
        <v/>
      </c>
      <c r="K32" s="261" t="str">
        <f t="shared" si="4"/>
        <v/>
      </c>
      <c r="L32" s="261">
        <f t="shared" si="21"/>
        <v>0</v>
      </c>
      <c r="M32" s="262" t="str">
        <f>+MID($AQ$14,28,1)</f>
        <v/>
      </c>
      <c r="N32" s="262" t="str">
        <f t="shared" si="5"/>
        <v/>
      </c>
      <c r="O32" s="262" t="str">
        <f t="shared" si="6"/>
        <v/>
      </c>
      <c r="P32" s="262">
        <f t="shared" si="22"/>
        <v>0</v>
      </c>
      <c r="Q32" s="261" t="str">
        <f>+MID($AQ$18,28,1)</f>
        <v/>
      </c>
      <c r="R32" s="261" t="str">
        <f t="shared" si="7"/>
        <v/>
      </c>
      <c r="S32" s="261" t="str">
        <f t="shared" si="8"/>
        <v/>
      </c>
      <c r="T32" s="261">
        <f t="shared" si="23"/>
        <v>0</v>
      </c>
      <c r="U32" s="262" t="str">
        <f>+MID($AQ$22,28,1)</f>
        <v/>
      </c>
      <c r="V32" s="262" t="str">
        <f t="shared" si="9"/>
        <v/>
      </c>
      <c r="W32" s="262" t="str">
        <f t="shared" si="10"/>
        <v/>
      </c>
      <c r="X32" s="262">
        <f t="shared" si="24"/>
        <v>0</v>
      </c>
      <c r="Y32" s="273" t="str">
        <f>+MID($AQ$26,28,1)</f>
        <v/>
      </c>
      <c r="Z32" s="274" t="str">
        <f t="shared" si="11"/>
        <v/>
      </c>
      <c r="AA32" s="261" t="str">
        <f t="shared" si="12"/>
        <v/>
      </c>
      <c r="AB32" s="261">
        <f t="shared" si="25"/>
        <v>0</v>
      </c>
      <c r="AC32" s="265" t="str">
        <f>+MID($AQ$30,28,1)</f>
        <v/>
      </c>
      <c r="AD32" s="265" t="str">
        <f t="shared" si="13"/>
        <v/>
      </c>
      <c r="AE32" s="262" t="str">
        <f t="shared" si="14"/>
        <v/>
      </c>
      <c r="AF32" s="262">
        <f t="shared" si="26"/>
        <v>0</v>
      </c>
      <c r="AG32" s="274" t="str">
        <f>+MID($AQ$34,28,1)</f>
        <v/>
      </c>
      <c r="AH32" s="264" t="str">
        <f t="shared" si="15"/>
        <v/>
      </c>
      <c r="AI32" s="261" t="str">
        <f t="shared" si="16"/>
        <v/>
      </c>
      <c r="AJ32" s="261">
        <f t="shared" si="27"/>
        <v>0</v>
      </c>
      <c r="AK32" s="266"/>
      <c r="AL32" s="268" t="s">
        <v>726</v>
      </c>
      <c r="AM32" s="268" t="s">
        <v>727</v>
      </c>
      <c r="AN32" s="268">
        <f t="shared" si="18"/>
        <v>77</v>
      </c>
      <c r="AO32" s="258"/>
      <c r="AP32" s="275" t="s">
        <v>660</v>
      </c>
      <c r="AQ32" s="413" t="str">
        <f>+AD5&amp;AD6&amp;AD7&amp;AD8&amp;AD9&amp;AD10&amp;AD11&amp;AD12&amp;AD13&amp;AD14&amp;AD15&amp;AD16&amp;AD17&amp;AD18&amp;AD19&amp;AD20&amp;AD21&amp;AD22&amp;AD23&amp;AD24&amp;AD25&amp;AD26&amp;AD27&amp;AD28&amp;AD29&amp;AD30&amp;AD31&amp;AD32&amp;AD33&amp;AD34&amp;AD35&amp;AD36</f>
        <v/>
      </c>
      <c r="AR32" s="414"/>
      <c r="AS32" s="414"/>
      <c r="AT32" s="414"/>
      <c r="AU32" s="414"/>
      <c r="AV32" s="414"/>
      <c r="AW32" s="414"/>
      <c r="AX32" s="414"/>
      <c r="AY32" s="414"/>
      <c r="AZ32" s="415"/>
    </row>
    <row r="33" spans="1:52" ht="13.5" customHeight="1" thickBot="1" x14ac:dyDescent="0.2">
      <c r="A33" s="261" t="str">
        <f>+MID($AQ$2,29,1)</f>
        <v/>
      </c>
      <c r="B33" s="261" t="str">
        <f t="shared" si="0"/>
        <v/>
      </c>
      <c r="C33" s="261" t="str">
        <f t="shared" si="17"/>
        <v/>
      </c>
      <c r="D33" s="261">
        <f t="shared" si="19"/>
        <v>0</v>
      </c>
      <c r="E33" s="262" t="str">
        <f>+MID($AQ$6,29,1)</f>
        <v/>
      </c>
      <c r="F33" s="262" t="str">
        <f t="shared" si="1"/>
        <v/>
      </c>
      <c r="G33" s="262" t="str">
        <f t="shared" si="2"/>
        <v/>
      </c>
      <c r="H33" s="262">
        <f t="shared" si="20"/>
        <v>0</v>
      </c>
      <c r="I33" s="261" t="str">
        <f>+MID($AQ$10,29,1)</f>
        <v/>
      </c>
      <c r="J33" s="261" t="str">
        <f t="shared" si="3"/>
        <v/>
      </c>
      <c r="K33" s="261" t="str">
        <f t="shared" si="4"/>
        <v/>
      </c>
      <c r="L33" s="261">
        <f t="shared" si="21"/>
        <v>0</v>
      </c>
      <c r="M33" s="262" t="str">
        <f>+MID($AQ$14,29,1)</f>
        <v/>
      </c>
      <c r="N33" s="262" t="str">
        <f t="shared" si="5"/>
        <v/>
      </c>
      <c r="O33" s="262" t="str">
        <f t="shared" si="6"/>
        <v/>
      </c>
      <c r="P33" s="262">
        <f t="shared" si="22"/>
        <v>0</v>
      </c>
      <c r="Q33" s="261" t="str">
        <f>+MID($AQ$18,29,1)</f>
        <v/>
      </c>
      <c r="R33" s="261" t="str">
        <f t="shared" si="7"/>
        <v/>
      </c>
      <c r="S33" s="261" t="str">
        <f t="shared" si="8"/>
        <v/>
      </c>
      <c r="T33" s="261">
        <f t="shared" si="23"/>
        <v>0</v>
      </c>
      <c r="U33" s="262" t="str">
        <f>+MID($AQ$22,29,1)</f>
        <v/>
      </c>
      <c r="V33" s="262" t="str">
        <f t="shared" si="9"/>
        <v/>
      </c>
      <c r="W33" s="262" t="str">
        <f t="shared" si="10"/>
        <v/>
      </c>
      <c r="X33" s="262">
        <f t="shared" si="24"/>
        <v>0</v>
      </c>
      <c r="Y33" s="263" t="str">
        <f>+MID($AQ$26,29,1)</f>
        <v/>
      </c>
      <c r="Z33" s="264" t="str">
        <f t="shared" si="11"/>
        <v/>
      </c>
      <c r="AA33" s="261" t="str">
        <f t="shared" si="12"/>
        <v/>
      </c>
      <c r="AB33" s="261">
        <f t="shared" si="25"/>
        <v>0</v>
      </c>
      <c r="AC33" s="265" t="str">
        <f>+MID($AQ$30,29,1)</f>
        <v/>
      </c>
      <c r="AD33" s="265" t="str">
        <f t="shared" si="13"/>
        <v/>
      </c>
      <c r="AE33" s="262" t="str">
        <f t="shared" si="14"/>
        <v/>
      </c>
      <c r="AF33" s="262">
        <f t="shared" si="26"/>
        <v>0</v>
      </c>
      <c r="AG33" s="264" t="str">
        <f>+MID($AQ$34,29,1)</f>
        <v/>
      </c>
      <c r="AH33" s="264" t="str">
        <f t="shared" si="15"/>
        <v/>
      </c>
      <c r="AI33" s="261" t="str">
        <f t="shared" si="16"/>
        <v/>
      </c>
      <c r="AJ33" s="261">
        <f t="shared" si="27"/>
        <v>0</v>
      </c>
      <c r="AK33" s="266"/>
      <c r="AL33" s="268" t="s">
        <v>728</v>
      </c>
      <c r="AM33" s="268" t="s">
        <v>729</v>
      </c>
      <c r="AN33" s="268">
        <f t="shared" si="18"/>
        <v>78</v>
      </c>
      <c r="AO33" s="258"/>
      <c r="AP33" s="275"/>
      <c r="AQ33" s="276"/>
      <c r="AR33" s="276"/>
      <c r="AS33" s="276"/>
      <c r="AT33" s="276"/>
      <c r="AU33" s="276"/>
      <c r="AV33" s="276"/>
      <c r="AW33" s="276"/>
      <c r="AX33" s="276"/>
      <c r="AY33" s="276"/>
      <c r="AZ33" s="276"/>
    </row>
    <row r="34" spans="1:52" ht="13.5" customHeight="1" thickBot="1" x14ac:dyDescent="0.2">
      <c r="A34" s="261" t="str">
        <f>+MID($AQ$2,30,1)</f>
        <v/>
      </c>
      <c r="B34" s="261" t="str">
        <f t="shared" si="0"/>
        <v/>
      </c>
      <c r="C34" s="261" t="str">
        <f t="shared" si="17"/>
        <v/>
      </c>
      <c r="D34" s="261">
        <f t="shared" si="19"/>
        <v>0</v>
      </c>
      <c r="E34" s="262" t="str">
        <f>+MID($AQ$6,30,1)</f>
        <v/>
      </c>
      <c r="F34" s="262" t="str">
        <f t="shared" si="1"/>
        <v/>
      </c>
      <c r="G34" s="262" t="str">
        <f t="shared" si="2"/>
        <v/>
      </c>
      <c r="H34" s="262">
        <f t="shared" si="20"/>
        <v>0</v>
      </c>
      <c r="I34" s="261" t="str">
        <f>+MID($AQ$10,30,1)</f>
        <v/>
      </c>
      <c r="J34" s="261" t="str">
        <f t="shared" si="3"/>
        <v/>
      </c>
      <c r="K34" s="261" t="str">
        <f t="shared" si="4"/>
        <v/>
      </c>
      <c r="L34" s="261">
        <f t="shared" si="21"/>
        <v>0</v>
      </c>
      <c r="M34" s="262" t="str">
        <f>+MID($AQ$14,30,1)</f>
        <v/>
      </c>
      <c r="N34" s="262" t="str">
        <f t="shared" si="5"/>
        <v/>
      </c>
      <c r="O34" s="262" t="str">
        <f t="shared" si="6"/>
        <v/>
      </c>
      <c r="P34" s="262">
        <f t="shared" si="22"/>
        <v>0</v>
      </c>
      <c r="Q34" s="261" t="str">
        <f>+MID($AQ$18,30,1)</f>
        <v/>
      </c>
      <c r="R34" s="261" t="str">
        <f t="shared" si="7"/>
        <v/>
      </c>
      <c r="S34" s="261" t="str">
        <f t="shared" si="8"/>
        <v/>
      </c>
      <c r="T34" s="261">
        <f t="shared" si="23"/>
        <v>0</v>
      </c>
      <c r="U34" s="262" t="str">
        <f>+MID($AQ$22,30,1)</f>
        <v/>
      </c>
      <c r="V34" s="262" t="str">
        <f t="shared" si="9"/>
        <v/>
      </c>
      <c r="W34" s="262" t="str">
        <f t="shared" si="10"/>
        <v/>
      </c>
      <c r="X34" s="262">
        <f t="shared" si="24"/>
        <v>0</v>
      </c>
      <c r="Y34" s="263" t="str">
        <f>+MID($AQ$26,30,1)</f>
        <v/>
      </c>
      <c r="Z34" s="264" t="str">
        <f t="shared" si="11"/>
        <v/>
      </c>
      <c r="AA34" s="261" t="str">
        <f t="shared" si="12"/>
        <v/>
      </c>
      <c r="AB34" s="261">
        <f t="shared" si="25"/>
        <v>0</v>
      </c>
      <c r="AC34" s="265" t="str">
        <f>+MID($AQ$30,30,1)</f>
        <v/>
      </c>
      <c r="AD34" s="265" t="str">
        <f t="shared" si="13"/>
        <v/>
      </c>
      <c r="AE34" s="262" t="str">
        <f t="shared" si="14"/>
        <v/>
      </c>
      <c r="AF34" s="262">
        <f t="shared" si="26"/>
        <v>0</v>
      </c>
      <c r="AG34" s="264" t="str">
        <f>+MID($AQ$34,30,1)</f>
        <v/>
      </c>
      <c r="AH34" s="264" t="str">
        <f t="shared" si="15"/>
        <v/>
      </c>
      <c r="AI34" s="261" t="str">
        <f t="shared" si="16"/>
        <v/>
      </c>
      <c r="AJ34" s="261">
        <f t="shared" si="27"/>
        <v>0</v>
      </c>
      <c r="AK34" s="266"/>
      <c r="AL34" s="268" t="s">
        <v>730</v>
      </c>
      <c r="AM34" s="268" t="s">
        <v>731</v>
      </c>
      <c r="AN34" s="268">
        <f t="shared" si="18"/>
        <v>79</v>
      </c>
      <c r="AO34" s="258"/>
      <c r="AP34" s="275" t="s">
        <v>663</v>
      </c>
      <c r="AQ34" s="420"/>
      <c r="AR34" s="414"/>
      <c r="AS34" s="414"/>
      <c r="AT34" s="414"/>
      <c r="AU34" s="414"/>
      <c r="AV34" s="414"/>
      <c r="AW34" s="414"/>
      <c r="AX34" s="414"/>
      <c r="AY34" s="414"/>
      <c r="AZ34" s="415"/>
    </row>
    <row r="35" spans="1:52" ht="13.5" customHeight="1" thickBot="1" x14ac:dyDescent="0.2">
      <c r="A35" s="261" t="str">
        <f>+MID($AQ$2,31,1)</f>
        <v/>
      </c>
      <c r="B35" s="261" t="str">
        <f t="shared" si="0"/>
        <v/>
      </c>
      <c r="C35" s="261" t="str">
        <f t="shared" si="17"/>
        <v/>
      </c>
      <c r="D35" s="261">
        <f t="shared" si="19"/>
        <v>0</v>
      </c>
      <c r="E35" s="262" t="str">
        <f>+MID($AQ$6,31,1)</f>
        <v/>
      </c>
      <c r="F35" s="262" t="str">
        <f t="shared" si="1"/>
        <v/>
      </c>
      <c r="G35" s="262" t="str">
        <f t="shared" si="2"/>
        <v/>
      </c>
      <c r="H35" s="262">
        <f t="shared" si="20"/>
        <v>0</v>
      </c>
      <c r="I35" s="261" t="str">
        <f>+MID($AQ$10,31,1)</f>
        <v/>
      </c>
      <c r="J35" s="261" t="str">
        <f t="shared" si="3"/>
        <v/>
      </c>
      <c r="K35" s="261" t="str">
        <f t="shared" si="4"/>
        <v/>
      </c>
      <c r="L35" s="261">
        <f t="shared" si="21"/>
        <v>0</v>
      </c>
      <c r="M35" s="262" t="str">
        <f>+MID($AQ$14,31,1)</f>
        <v/>
      </c>
      <c r="N35" s="262" t="str">
        <f t="shared" si="5"/>
        <v/>
      </c>
      <c r="O35" s="262" t="str">
        <f t="shared" si="6"/>
        <v/>
      </c>
      <c r="P35" s="262">
        <f t="shared" si="22"/>
        <v>0</v>
      </c>
      <c r="Q35" s="261" t="str">
        <f>+MID($AQ$18,31,1)</f>
        <v/>
      </c>
      <c r="R35" s="261" t="str">
        <f t="shared" si="7"/>
        <v/>
      </c>
      <c r="S35" s="261" t="str">
        <f t="shared" si="8"/>
        <v/>
      </c>
      <c r="T35" s="261">
        <f t="shared" si="23"/>
        <v>0</v>
      </c>
      <c r="U35" s="262" t="str">
        <f>+MID($AQ$22,31,1)</f>
        <v/>
      </c>
      <c r="V35" s="262" t="str">
        <f t="shared" si="9"/>
        <v/>
      </c>
      <c r="W35" s="262" t="str">
        <f t="shared" si="10"/>
        <v/>
      </c>
      <c r="X35" s="262">
        <f t="shared" si="24"/>
        <v>0</v>
      </c>
      <c r="Y35" s="263" t="str">
        <f>+MID($AQ$26,31,1)</f>
        <v/>
      </c>
      <c r="Z35" s="264" t="str">
        <f t="shared" si="11"/>
        <v/>
      </c>
      <c r="AA35" s="261" t="str">
        <f t="shared" si="12"/>
        <v/>
      </c>
      <c r="AB35" s="261">
        <f t="shared" si="25"/>
        <v>0</v>
      </c>
      <c r="AC35" s="265" t="str">
        <f>+MID($AQ$30,31,1)</f>
        <v/>
      </c>
      <c r="AD35" s="265" t="str">
        <f t="shared" si="13"/>
        <v/>
      </c>
      <c r="AE35" s="262" t="str">
        <f t="shared" si="14"/>
        <v/>
      </c>
      <c r="AF35" s="262">
        <f t="shared" si="26"/>
        <v>0</v>
      </c>
      <c r="AG35" s="264" t="str">
        <f>+MID($AQ$34,31,1)</f>
        <v/>
      </c>
      <c r="AH35" s="264" t="str">
        <f t="shared" si="15"/>
        <v/>
      </c>
      <c r="AI35" s="261" t="str">
        <f t="shared" si="16"/>
        <v/>
      </c>
      <c r="AJ35" s="261">
        <f t="shared" si="27"/>
        <v>0</v>
      </c>
      <c r="AK35" s="266"/>
      <c r="AL35" s="268" t="s">
        <v>732</v>
      </c>
      <c r="AM35" s="268" t="s">
        <v>733</v>
      </c>
      <c r="AN35" s="268">
        <f t="shared" si="18"/>
        <v>80</v>
      </c>
      <c r="AO35" s="258"/>
      <c r="AP35" s="276"/>
      <c r="AQ35" s="276"/>
      <c r="AR35" s="276"/>
      <c r="AS35" s="276"/>
      <c r="AT35" s="276"/>
      <c r="AU35" s="276"/>
      <c r="AV35" s="276"/>
      <c r="AW35" s="276"/>
      <c r="AX35" s="276"/>
      <c r="AY35" s="276"/>
      <c r="AZ35" s="276"/>
    </row>
    <row r="36" spans="1:52" ht="13.5" customHeight="1" thickBot="1" x14ac:dyDescent="0.2">
      <c r="A36" s="261" t="str">
        <f>+MID($AQ$2,32,1)</f>
        <v/>
      </c>
      <c r="B36" s="261" t="str">
        <f t="shared" si="0"/>
        <v/>
      </c>
      <c r="C36" s="261" t="str">
        <f t="shared" si="17"/>
        <v/>
      </c>
      <c r="D36" s="277">
        <f t="shared" si="19"/>
        <v>0</v>
      </c>
      <c r="E36" s="262" t="str">
        <f>+MID($AQ$6,32,1)</f>
        <v/>
      </c>
      <c r="F36" s="262" t="str">
        <f t="shared" si="1"/>
        <v/>
      </c>
      <c r="G36" s="262" t="str">
        <f t="shared" si="2"/>
        <v/>
      </c>
      <c r="H36" s="278">
        <f t="shared" si="20"/>
        <v>0</v>
      </c>
      <c r="I36" s="261" t="str">
        <f>+MID($AQ$10,32,1)</f>
        <v/>
      </c>
      <c r="J36" s="261" t="str">
        <f t="shared" si="3"/>
        <v/>
      </c>
      <c r="K36" s="261" t="str">
        <f t="shared" si="4"/>
        <v/>
      </c>
      <c r="L36" s="277">
        <f t="shared" si="21"/>
        <v>0</v>
      </c>
      <c r="M36" s="262" t="str">
        <f>+MID($AQ$14,32,1)</f>
        <v/>
      </c>
      <c r="N36" s="262" t="str">
        <f t="shared" si="5"/>
        <v/>
      </c>
      <c r="O36" s="262" t="str">
        <f t="shared" si="6"/>
        <v/>
      </c>
      <c r="P36" s="278">
        <f t="shared" si="22"/>
        <v>0</v>
      </c>
      <c r="Q36" s="261" t="str">
        <f>+MID($AQ$18,32,1)</f>
        <v/>
      </c>
      <c r="R36" s="261" t="str">
        <f t="shared" si="7"/>
        <v/>
      </c>
      <c r="S36" s="261" t="str">
        <f t="shared" si="8"/>
        <v/>
      </c>
      <c r="T36" s="277">
        <f t="shared" si="23"/>
        <v>0</v>
      </c>
      <c r="U36" s="262" t="str">
        <f>+MID($AQ$22,32,1)</f>
        <v/>
      </c>
      <c r="V36" s="262" t="str">
        <f t="shared" si="9"/>
        <v/>
      </c>
      <c r="W36" s="262" t="str">
        <f t="shared" si="10"/>
        <v/>
      </c>
      <c r="X36" s="278">
        <f t="shared" si="24"/>
        <v>0</v>
      </c>
      <c r="Y36" s="263" t="str">
        <f>+MID($AQ$26,32,1)</f>
        <v/>
      </c>
      <c r="Z36" s="264" t="str">
        <f t="shared" si="11"/>
        <v/>
      </c>
      <c r="AA36" s="261" t="str">
        <f t="shared" si="12"/>
        <v/>
      </c>
      <c r="AB36" s="277">
        <f t="shared" si="25"/>
        <v>0</v>
      </c>
      <c r="AC36" s="265" t="str">
        <f>+MID($AQ$30,32,1)</f>
        <v/>
      </c>
      <c r="AD36" s="265" t="str">
        <f t="shared" si="13"/>
        <v/>
      </c>
      <c r="AE36" s="262" t="str">
        <f t="shared" si="14"/>
        <v/>
      </c>
      <c r="AF36" s="278">
        <f t="shared" si="26"/>
        <v>0</v>
      </c>
      <c r="AG36" s="264" t="str">
        <f>+MID($AQ$34,32,1)</f>
        <v/>
      </c>
      <c r="AH36" s="264" t="str">
        <f t="shared" si="15"/>
        <v/>
      </c>
      <c r="AI36" s="261" t="str">
        <f t="shared" si="16"/>
        <v/>
      </c>
      <c r="AJ36" s="277">
        <f t="shared" si="27"/>
        <v>0</v>
      </c>
      <c r="AK36" s="266"/>
      <c r="AL36" s="268" t="s">
        <v>734</v>
      </c>
      <c r="AM36" s="268" t="s">
        <v>735</v>
      </c>
      <c r="AN36" s="268">
        <f t="shared" si="18"/>
        <v>81</v>
      </c>
      <c r="AO36" s="258"/>
      <c r="AP36" s="275" t="s">
        <v>664</v>
      </c>
      <c r="AQ36" s="413" t="str">
        <f>+AH5&amp;AH6&amp;AH7&amp;AH8&amp;AH9&amp;AH10&amp;AH11&amp;AH12&amp;AH13&amp;AH14&amp;AH15&amp;AH16&amp;AH17&amp;AH18&amp;AH19&amp;AH20&amp;AH21&amp;AH22&amp;AH23&amp;AH24&amp;AH25&amp;AH26&amp;AH27&amp;AH28&amp;AH29&amp;AH30&amp;AH31&amp;AH32&amp;AH33&amp;AH34&amp;AH35&amp;AH36</f>
        <v/>
      </c>
      <c r="AR36" s="414"/>
      <c r="AS36" s="414"/>
      <c r="AT36" s="414"/>
      <c r="AU36" s="414"/>
      <c r="AV36" s="414"/>
      <c r="AW36" s="414"/>
      <c r="AX36" s="414"/>
      <c r="AY36" s="414"/>
      <c r="AZ36" s="415"/>
    </row>
    <row r="37" spans="1:52" ht="13.5" customHeight="1" x14ac:dyDescent="0.15">
      <c r="A37" s="258"/>
      <c r="B37" s="258"/>
      <c r="C37" s="258"/>
      <c r="D37" s="268">
        <f>SUM(D5:D36)</f>
        <v>0</v>
      </c>
      <c r="E37" s="258"/>
      <c r="F37" s="258"/>
      <c r="G37" s="258"/>
      <c r="H37" s="268">
        <f>SUM(H5:H36)</f>
        <v>0</v>
      </c>
      <c r="I37" s="258"/>
      <c r="J37" s="258"/>
      <c r="K37" s="258"/>
      <c r="L37" s="268">
        <f>SUM(L5:L36)</f>
        <v>0</v>
      </c>
      <c r="M37" s="258"/>
      <c r="N37" s="258"/>
      <c r="O37" s="258"/>
      <c r="P37" s="268">
        <f>SUM(P5:P36)</f>
        <v>0</v>
      </c>
      <c r="Q37" s="258"/>
      <c r="R37" s="258"/>
      <c r="S37" s="258"/>
      <c r="T37" s="268">
        <f>SUM(T5:T36)</f>
        <v>0</v>
      </c>
      <c r="U37" s="258"/>
      <c r="V37" s="258"/>
      <c r="W37" s="258"/>
      <c r="X37" s="268">
        <f>SUM(X5:X36)</f>
        <v>0</v>
      </c>
      <c r="Y37" s="279"/>
      <c r="Z37" s="279"/>
      <c r="AA37" s="279"/>
      <c r="AB37" s="264">
        <f>SUM(AB5:AB36)</f>
        <v>0</v>
      </c>
      <c r="AC37" s="279"/>
      <c r="AD37" s="279"/>
      <c r="AE37" s="279"/>
      <c r="AF37" s="264">
        <f>SUM(AF5:AF36)</f>
        <v>0</v>
      </c>
      <c r="AG37" s="279"/>
      <c r="AH37" s="279"/>
      <c r="AI37" s="279"/>
      <c r="AJ37" s="264">
        <f>SUM(AJ5:AJ36)</f>
        <v>0</v>
      </c>
      <c r="AK37" s="258"/>
      <c r="AL37" s="268" t="s">
        <v>736</v>
      </c>
      <c r="AM37" s="268" t="s">
        <v>737</v>
      </c>
      <c r="AN37" s="268">
        <f t="shared" si="18"/>
        <v>82</v>
      </c>
      <c r="AO37" s="258"/>
      <c r="AP37" s="258"/>
    </row>
    <row r="38" spans="1:52" ht="13.5" customHeight="1" x14ac:dyDescent="0.15">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79"/>
      <c r="Z38" s="279"/>
      <c r="AA38" s="279"/>
      <c r="AB38" s="279"/>
      <c r="AC38" s="279"/>
      <c r="AD38" s="279"/>
      <c r="AE38" s="279"/>
      <c r="AF38" s="279"/>
      <c r="AG38" s="279"/>
      <c r="AH38" s="279"/>
      <c r="AI38" s="279"/>
      <c r="AJ38" s="279"/>
      <c r="AK38" s="258"/>
      <c r="AL38" s="268" t="s">
        <v>738</v>
      </c>
      <c r="AM38" s="268" t="s">
        <v>739</v>
      </c>
      <c r="AN38" s="268">
        <f t="shared" si="18"/>
        <v>83</v>
      </c>
      <c r="AO38" s="258"/>
      <c r="AP38" s="258"/>
    </row>
    <row r="39" spans="1:52" ht="13.5" customHeight="1" x14ac:dyDescent="0.15">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79"/>
      <c r="Z39" s="279"/>
      <c r="AA39" s="279"/>
      <c r="AB39" s="279"/>
      <c r="AC39" s="279"/>
      <c r="AD39" s="279"/>
      <c r="AE39" s="279"/>
      <c r="AF39" s="279"/>
      <c r="AG39" s="279"/>
      <c r="AH39" s="279"/>
      <c r="AI39" s="279"/>
      <c r="AJ39" s="279"/>
      <c r="AK39" s="258"/>
      <c r="AL39" s="268" t="s">
        <v>740</v>
      </c>
      <c r="AM39" s="268" t="s">
        <v>741</v>
      </c>
      <c r="AN39" s="268">
        <f t="shared" si="18"/>
        <v>84</v>
      </c>
      <c r="AO39" s="258"/>
      <c r="AP39" s="258"/>
    </row>
    <row r="40" spans="1:52" ht="13.5" customHeight="1" x14ac:dyDescent="0.15">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79"/>
      <c r="Z40" s="279"/>
      <c r="AA40" s="279"/>
      <c r="AB40" s="279"/>
      <c r="AC40" s="279"/>
      <c r="AD40" s="279"/>
      <c r="AE40" s="279"/>
      <c r="AF40" s="279"/>
      <c r="AG40" s="279"/>
      <c r="AH40" s="279"/>
      <c r="AI40" s="279"/>
      <c r="AJ40" s="279"/>
      <c r="AK40" s="258"/>
      <c r="AL40" s="268" t="s">
        <v>742</v>
      </c>
      <c r="AM40" s="268" t="s">
        <v>743</v>
      </c>
      <c r="AN40" s="268">
        <f t="shared" si="18"/>
        <v>85</v>
      </c>
      <c r="AO40" s="258"/>
      <c r="AP40" s="258"/>
    </row>
    <row r="41" spans="1:52" ht="13.5" customHeight="1" x14ac:dyDescent="0.15">
      <c r="A41" s="258"/>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79"/>
      <c r="Z41" s="266"/>
      <c r="AA41" s="266"/>
      <c r="AB41" s="266"/>
      <c r="AC41" s="266"/>
      <c r="AD41" s="266"/>
      <c r="AE41" s="266"/>
      <c r="AF41" s="266"/>
      <c r="AG41" s="279"/>
      <c r="AH41" s="279"/>
      <c r="AI41" s="279"/>
      <c r="AJ41" s="279"/>
      <c r="AK41" s="258"/>
      <c r="AL41" s="268" t="s">
        <v>744</v>
      </c>
      <c r="AM41" s="268" t="s">
        <v>745</v>
      </c>
      <c r="AN41" s="268">
        <f t="shared" si="18"/>
        <v>86</v>
      </c>
      <c r="AO41" s="258"/>
      <c r="AP41" s="258"/>
    </row>
    <row r="42" spans="1:52" ht="13.5" customHeight="1" x14ac:dyDescent="0.15">
      <c r="A42" s="258"/>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79"/>
      <c r="Z42" s="266"/>
      <c r="AA42" s="266"/>
      <c r="AB42" s="266"/>
      <c r="AC42" s="266"/>
      <c r="AD42" s="266"/>
      <c r="AE42" s="266"/>
      <c r="AF42" s="266"/>
      <c r="AG42" s="279"/>
      <c r="AH42" s="279"/>
      <c r="AI42" s="279"/>
      <c r="AJ42" s="279"/>
      <c r="AK42" s="258"/>
      <c r="AL42" s="268" t="s">
        <v>746</v>
      </c>
      <c r="AM42" s="268" t="s">
        <v>747</v>
      </c>
      <c r="AN42" s="268">
        <f t="shared" si="18"/>
        <v>87</v>
      </c>
      <c r="AO42" s="258"/>
      <c r="AP42" s="258"/>
    </row>
    <row r="43" spans="1:52" ht="13.5" customHeight="1" x14ac:dyDescent="0.15">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79"/>
      <c r="Z43" s="266"/>
      <c r="AA43" s="266"/>
      <c r="AB43" s="266"/>
      <c r="AC43" s="266"/>
      <c r="AD43" s="266"/>
      <c r="AE43" s="266"/>
      <c r="AF43" s="266"/>
      <c r="AG43" s="279"/>
      <c r="AH43" s="279"/>
      <c r="AI43" s="279"/>
      <c r="AJ43" s="279"/>
      <c r="AK43" s="258"/>
      <c r="AL43" s="268" t="s">
        <v>748</v>
      </c>
      <c r="AM43" s="268" t="s">
        <v>749</v>
      </c>
      <c r="AN43" s="268">
        <f t="shared" si="18"/>
        <v>88</v>
      </c>
      <c r="AO43" s="258"/>
      <c r="AP43" s="258"/>
    </row>
    <row r="44" spans="1:52" ht="13.5" customHeight="1" x14ac:dyDescent="0.15">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79"/>
      <c r="Z44" s="280"/>
      <c r="AA44" s="280"/>
      <c r="AB44" s="280"/>
      <c r="AC44" s="266"/>
      <c r="AD44" s="266"/>
      <c r="AE44" s="266"/>
      <c r="AF44" s="266"/>
      <c r="AG44" s="279"/>
      <c r="AH44" s="279"/>
      <c r="AI44" s="279"/>
      <c r="AJ44" s="279"/>
      <c r="AK44" s="258"/>
      <c r="AL44" s="268" t="s">
        <v>750</v>
      </c>
      <c r="AM44" s="268" t="s">
        <v>751</v>
      </c>
      <c r="AN44" s="268">
        <f t="shared" si="18"/>
        <v>89</v>
      </c>
      <c r="AO44" s="258"/>
      <c r="AP44" s="258"/>
    </row>
    <row r="45" spans="1:52" ht="13.5" customHeight="1"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79"/>
      <c r="Z45" s="280"/>
      <c r="AA45" s="280"/>
      <c r="AB45" s="280"/>
      <c r="AC45" s="266"/>
      <c r="AD45" s="266"/>
      <c r="AE45" s="266"/>
      <c r="AF45" s="266"/>
      <c r="AG45" s="279"/>
      <c r="AH45" s="279"/>
      <c r="AI45" s="279"/>
      <c r="AJ45" s="279"/>
      <c r="AK45" s="258"/>
      <c r="AL45" s="268" t="s">
        <v>752</v>
      </c>
      <c r="AM45" s="268" t="s">
        <v>753</v>
      </c>
      <c r="AN45" s="268">
        <f t="shared" si="18"/>
        <v>90</v>
      </c>
      <c r="AO45" s="258"/>
      <c r="AP45" s="258"/>
    </row>
    <row r="46" spans="1:52" ht="13.5" customHeight="1" x14ac:dyDescent="0.15">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79"/>
      <c r="Z46" s="280"/>
      <c r="AA46" s="280"/>
      <c r="AB46" s="280"/>
      <c r="AC46" s="266"/>
      <c r="AD46" s="266"/>
      <c r="AE46" s="266"/>
      <c r="AF46" s="266"/>
      <c r="AG46" s="279"/>
      <c r="AH46" s="279"/>
      <c r="AI46" s="279"/>
      <c r="AJ46" s="279"/>
      <c r="AK46" s="258"/>
      <c r="AL46" s="270" t="s">
        <v>754</v>
      </c>
      <c r="AM46" s="268" t="s">
        <v>755</v>
      </c>
      <c r="AN46" s="268">
        <f t="shared" si="18"/>
        <v>95</v>
      </c>
      <c r="AO46" s="258"/>
      <c r="AP46" s="258"/>
    </row>
    <row r="47" spans="1:52" ht="13.5" customHeight="1" x14ac:dyDescent="0.15">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79"/>
      <c r="Z47" s="280"/>
      <c r="AA47" s="280"/>
      <c r="AB47" s="280"/>
      <c r="AC47" s="266"/>
      <c r="AD47" s="266"/>
      <c r="AE47" s="266"/>
      <c r="AF47" s="266"/>
      <c r="AG47" s="279"/>
      <c r="AH47" s="279"/>
      <c r="AI47" s="279"/>
      <c r="AJ47" s="279"/>
      <c r="AK47" s="258"/>
      <c r="AL47" s="268" t="s">
        <v>756</v>
      </c>
      <c r="AM47" s="268" t="s">
        <v>703</v>
      </c>
      <c r="AN47" s="268">
        <f t="shared" si="18"/>
        <v>97</v>
      </c>
      <c r="AO47" s="258"/>
      <c r="AP47" s="258"/>
    </row>
    <row r="48" spans="1:52" ht="13.5" customHeight="1" x14ac:dyDescent="0.15">
      <c r="A48" s="258"/>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79"/>
      <c r="Z48" s="280"/>
      <c r="AA48" s="280"/>
      <c r="AB48" s="280"/>
      <c r="AC48" s="266"/>
      <c r="AD48" s="266"/>
      <c r="AE48" s="266"/>
      <c r="AF48" s="266"/>
      <c r="AG48" s="279"/>
      <c r="AH48" s="279"/>
      <c r="AI48" s="279"/>
      <c r="AJ48" s="279"/>
      <c r="AK48" s="258"/>
      <c r="AL48" s="268" t="s">
        <v>757</v>
      </c>
      <c r="AM48" s="268" t="s">
        <v>705</v>
      </c>
      <c r="AN48" s="268">
        <f t="shared" si="18"/>
        <v>98</v>
      </c>
      <c r="AO48" s="258"/>
      <c r="AP48" s="258"/>
    </row>
    <row r="49" spans="1:42" ht="13.5" customHeight="1" x14ac:dyDescent="0.15">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79"/>
      <c r="Z49" s="280"/>
      <c r="AA49" s="280"/>
      <c r="AB49" s="280"/>
      <c r="AC49" s="266"/>
      <c r="AD49" s="266"/>
      <c r="AE49" s="266"/>
      <c r="AF49" s="266"/>
      <c r="AG49" s="279"/>
      <c r="AH49" s="279"/>
      <c r="AI49" s="279"/>
      <c r="AJ49" s="279"/>
      <c r="AK49" s="258"/>
      <c r="AL49" s="268" t="s">
        <v>758</v>
      </c>
      <c r="AM49" s="268" t="s">
        <v>707</v>
      </c>
      <c r="AN49" s="268">
        <f t="shared" si="18"/>
        <v>99</v>
      </c>
      <c r="AO49" s="258"/>
      <c r="AP49" s="258"/>
    </row>
    <row r="50" spans="1:42" ht="13.5" customHeight="1" x14ac:dyDescent="0.15">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79"/>
      <c r="Z50" s="280"/>
      <c r="AA50" s="280"/>
      <c r="AB50" s="280"/>
      <c r="AC50" s="266"/>
      <c r="AD50" s="266"/>
      <c r="AE50" s="266"/>
      <c r="AF50" s="266"/>
      <c r="AG50" s="279"/>
      <c r="AH50" s="279"/>
      <c r="AI50" s="279"/>
      <c r="AJ50" s="279"/>
      <c r="AK50" s="258"/>
      <c r="AL50" s="268" t="s">
        <v>759</v>
      </c>
      <c r="AM50" s="268" t="s">
        <v>709</v>
      </c>
      <c r="AN50" s="268">
        <f t="shared" si="18"/>
        <v>100</v>
      </c>
      <c r="AO50" s="258"/>
      <c r="AP50" s="258"/>
    </row>
    <row r="51" spans="1:42" ht="13.5" customHeight="1" x14ac:dyDescent="0.15">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79"/>
      <c r="Z51" s="280"/>
      <c r="AA51" s="280"/>
      <c r="AB51" s="280"/>
      <c r="AC51" s="266"/>
      <c r="AD51" s="266"/>
      <c r="AE51" s="266"/>
      <c r="AF51" s="266"/>
      <c r="AG51" s="279"/>
      <c r="AH51" s="279"/>
      <c r="AI51" s="279"/>
      <c r="AJ51" s="279"/>
      <c r="AK51" s="258"/>
      <c r="AL51" s="268" t="s">
        <v>760</v>
      </c>
      <c r="AM51" s="268" t="s">
        <v>711</v>
      </c>
      <c r="AN51" s="268">
        <f t="shared" si="18"/>
        <v>101</v>
      </c>
      <c r="AO51" s="258"/>
      <c r="AP51" s="258"/>
    </row>
    <row r="52" spans="1:42" ht="13.5" customHeight="1" x14ac:dyDescent="0.15">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79"/>
      <c r="Z52" s="280"/>
      <c r="AA52" s="280"/>
      <c r="AB52" s="280"/>
      <c r="AC52" s="266"/>
      <c r="AD52" s="266"/>
      <c r="AE52" s="266"/>
      <c r="AF52" s="266"/>
      <c r="AG52" s="279"/>
      <c r="AH52" s="279"/>
      <c r="AI52" s="279"/>
      <c r="AJ52" s="279"/>
      <c r="AK52" s="258"/>
      <c r="AL52" s="268" t="s">
        <v>761</v>
      </c>
      <c r="AM52" s="268" t="s">
        <v>713</v>
      </c>
      <c r="AN52" s="268">
        <f t="shared" si="18"/>
        <v>102</v>
      </c>
      <c r="AO52" s="258"/>
      <c r="AP52" s="258"/>
    </row>
    <row r="53" spans="1:42" ht="13.5" customHeight="1" x14ac:dyDescent="0.15">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79"/>
      <c r="Z53" s="280"/>
      <c r="AA53" s="280"/>
      <c r="AB53" s="280"/>
      <c r="AC53" s="266"/>
      <c r="AD53" s="266"/>
      <c r="AE53" s="266"/>
      <c r="AF53" s="266"/>
      <c r="AG53" s="279"/>
      <c r="AH53" s="279"/>
      <c r="AI53" s="279"/>
      <c r="AJ53" s="279"/>
      <c r="AK53" s="258"/>
      <c r="AL53" s="268" t="s">
        <v>762</v>
      </c>
      <c r="AM53" s="268" t="s">
        <v>715</v>
      </c>
      <c r="AN53" s="268">
        <f t="shared" si="18"/>
        <v>103</v>
      </c>
      <c r="AO53" s="258"/>
      <c r="AP53" s="258"/>
    </row>
    <row r="54" spans="1:42" ht="13.5" customHeight="1" x14ac:dyDescent="0.15">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79"/>
      <c r="Z54" s="280"/>
      <c r="AA54" s="280"/>
      <c r="AB54" s="280"/>
      <c r="AC54" s="266"/>
      <c r="AD54" s="266"/>
      <c r="AE54" s="266"/>
      <c r="AF54" s="266"/>
      <c r="AG54" s="279"/>
      <c r="AH54" s="279"/>
      <c r="AI54" s="279"/>
      <c r="AJ54" s="279"/>
      <c r="AK54" s="258"/>
      <c r="AL54" s="268" t="s">
        <v>763</v>
      </c>
      <c r="AM54" s="268" t="s">
        <v>717</v>
      </c>
      <c r="AN54" s="268">
        <f t="shared" si="18"/>
        <v>104</v>
      </c>
      <c r="AO54" s="258"/>
      <c r="AP54" s="258"/>
    </row>
    <row r="55" spans="1:42" ht="13.5" customHeight="1" x14ac:dyDescent="0.15">
      <c r="A55" s="258"/>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79"/>
      <c r="Z55" s="266"/>
      <c r="AA55" s="266"/>
      <c r="AB55" s="266"/>
      <c r="AC55" s="266"/>
      <c r="AD55" s="266"/>
      <c r="AE55" s="266"/>
      <c r="AF55" s="266"/>
      <c r="AG55" s="279"/>
      <c r="AH55" s="279"/>
      <c r="AI55" s="279"/>
      <c r="AJ55" s="279"/>
      <c r="AK55" s="258"/>
      <c r="AL55" s="268" t="s">
        <v>764</v>
      </c>
      <c r="AM55" s="268" t="s">
        <v>719</v>
      </c>
      <c r="AN55" s="268">
        <f t="shared" si="18"/>
        <v>105</v>
      </c>
      <c r="AO55" s="258"/>
      <c r="AP55" s="258"/>
    </row>
    <row r="56" spans="1:42" ht="13.5" customHeight="1" x14ac:dyDescent="0.15">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79"/>
      <c r="Z56" s="266"/>
      <c r="AA56" s="266"/>
      <c r="AB56" s="266"/>
      <c r="AC56" s="266"/>
      <c r="AD56" s="266"/>
      <c r="AE56" s="266"/>
      <c r="AF56" s="266"/>
      <c r="AG56" s="279"/>
      <c r="AH56" s="279"/>
      <c r="AI56" s="279"/>
      <c r="AJ56" s="279"/>
      <c r="AK56" s="258"/>
      <c r="AL56" s="268" t="s">
        <v>765</v>
      </c>
      <c r="AM56" s="268" t="s">
        <v>721</v>
      </c>
      <c r="AN56" s="268">
        <f t="shared" si="18"/>
        <v>106</v>
      </c>
      <c r="AO56" s="258"/>
      <c r="AP56" s="258"/>
    </row>
    <row r="57" spans="1:42" ht="13.5" customHeight="1" x14ac:dyDescent="0.15">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79"/>
      <c r="Z57" s="266"/>
      <c r="AA57" s="266"/>
      <c r="AB57" s="266"/>
      <c r="AC57" s="266"/>
      <c r="AD57" s="266"/>
      <c r="AE57" s="266"/>
      <c r="AF57" s="266"/>
      <c r="AG57" s="279"/>
      <c r="AH57" s="279"/>
      <c r="AI57" s="279"/>
      <c r="AJ57" s="279"/>
      <c r="AK57" s="258"/>
      <c r="AL57" s="268" t="s">
        <v>766</v>
      </c>
      <c r="AM57" s="268" t="s">
        <v>723</v>
      </c>
      <c r="AN57" s="268">
        <f t="shared" si="18"/>
        <v>107</v>
      </c>
      <c r="AO57" s="258"/>
      <c r="AP57" s="258"/>
    </row>
    <row r="58" spans="1:42" ht="13.5" customHeight="1" x14ac:dyDescent="0.15">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79"/>
      <c r="Z58" s="266"/>
      <c r="AA58" s="266"/>
      <c r="AB58" s="266"/>
      <c r="AC58" s="266"/>
      <c r="AD58" s="266"/>
      <c r="AE58" s="266"/>
      <c r="AF58" s="266"/>
      <c r="AG58" s="279"/>
      <c r="AH58" s="279"/>
      <c r="AI58" s="279"/>
      <c r="AJ58" s="279"/>
      <c r="AK58" s="258"/>
      <c r="AL58" s="268" t="s">
        <v>767</v>
      </c>
      <c r="AM58" s="268" t="s">
        <v>725</v>
      </c>
      <c r="AN58" s="268">
        <f t="shared" si="18"/>
        <v>108</v>
      </c>
      <c r="AO58" s="258"/>
      <c r="AP58" s="258"/>
    </row>
    <row r="59" spans="1:42" ht="13.5" customHeight="1" x14ac:dyDescent="0.15">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79"/>
      <c r="Z59" s="266"/>
      <c r="AA59" s="266"/>
      <c r="AB59" s="266"/>
      <c r="AC59" s="266"/>
      <c r="AD59" s="266"/>
      <c r="AE59" s="266"/>
      <c r="AF59" s="266"/>
      <c r="AG59" s="279"/>
      <c r="AH59" s="279"/>
      <c r="AI59" s="279"/>
      <c r="AJ59" s="279"/>
      <c r="AK59" s="258"/>
      <c r="AL59" s="268" t="s">
        <v>768</v>
      </c>
      <c r="AM59" s="268" t="s">
        <v>727</v>
      </c>
      <c r="AN59" s="268">
        <f t="shared" si="18"/>
        <v>109</v>
      </c>
      <c r="AO59" s="258"/>
      <c r="AP59" s="258"/>
    </row>
    <row r="60" spans="1:42" ht="13.5" customHeight="1" x14ac:dyDescent="0.15">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79"/>
      <c r="Z60" s="266"/>
      <c r="AA60" s="266"/>
      <c r="AB60" s="266"/>
      <c r="AC60" s="266"/>
      <c r="AD60" s="266"/>
      <c r="AE60" s="266"/>
      <c r="AF60" s="266"/>
      <c r="AG60" s="279"/>
      <c r="AH60" s="279"/>
      <c r="AI60" s="279"/>
      <c r="AJ60" s="279"/>
      <c r="AK60" s="258"/>
      <c r="AL60" s="268" t="s">
        <v>769</v>
      </c>
      <c r="AM60" s="268" t="s">
        <v>729</v>
      </c>
      <c r="AN60" s="268">
        <f t="shared" si="18"/>
        <v>110</v>
      </c>
      <c r="AO60" s="258"/>
      <c r="AP60" s="258"/>
    </row>
    <row r="61" spans="1:42" ht="13.5" customHeight="1" x14ac:dyDescent="0.15">
      <c r="A61" s="258"/>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79"/>
      <c r="Z61" s="266"/>
      <c r="AA61" s="266"/>
      <c r="AB61" s="266"/>
      <c r="AC61" s="266"/>
      <c r="AD61" s="266"/>
      <c r="AE61" s="266"/>
      <c r="AF61" s="266"/>
      <c r="AG61" s="279"/>
      <c r="AH61" s="279"/>
      <c r="AI61" s="279"/>
      <c r="AJ61" s="279"/>
      <c r="AK61" s="258"/>
      <c r="AL61" s="268" t="s">
        <v>770</v>
      </c>
      <c r="AM61" s="268" t="s">
        <v>731</v>
      </c>
      <c r="AN61" s="268">
        <f t="shared" si="18"/>
        <v>111</v>
      </c>
      <c r="AO61" s="258"/>
      <c r="AP61" s="258"/>
    </row>
    <row r="62" spans="1:42" ht="13.5" customHeight="1" x14ac:dyDescent="0.15">
      <c r="A62" s="258"/>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79"/>
      <c r="Z62" s="266"/>
      <c r="AA62" s="266"/>
      <c r="AB62" s="266"/>
      <c r="AC62" s="266"/>
      <c r="AD62" s="266"/>
      <c r="AE62" s="266"/>
      <c r="AF62" s="266"/>
      <c r="AG62" s="279"/>
      <c r="AH62" s="279"/>
      <c r="AI62" s="279"/>
      <c r="AJ62" s="279"/>
      <c r="AK62" s="258"/>
      <c r="AL62" s="268" t="s">
        <v>771</v>
      </c>
      <c r="AM62" s="268" t="s">
        <v>733</v>
      </c>
      <c r="AN62" s="268">
        <f t="shared" si="18"/>
        <v>112</v>
      </c>
      <c r="AO62" s="258"/>
      <c r="AP62" s="258"/>
    </row>
    <row r="63" spans="1:42" ht="13.5" customHeight="1" x14ac:dyDescent="0.15">
      <c r="A63" s="258"/>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79"/>
      <c r="Z63" s="266"/>
      <c r="AA63" s="266"/>
      <c r="AB63" s="266"/>
      <c r="AC63" s="266"/>
      <c r="AD63" s="266"/>
      <c r="AE63" s="266"/>
      <c r="AF63" s="266"/>
      <c r="AG63" s="279"/>
      <c r="AH63" s="279"/>
      <c r="AI63" s="279"/>
      <c r="AJ63" s="279"/>
      <c r="AK63" s="258"/>
      <c r="AL63" s="268" t="s">
        <v>772</v>
      </c>
      <c r="AM63" s="268" t="s">
        <v>735</v>
      </c>
      <c r="AN63" s="268">
        <f t="shared" si="18"/>
        <v>113</v>
      </c>
      <c r="AO63" s="258"/>
      <c r="AP63" s="258"/>
    </row>
    <row r="64" spans="1:42" ht="13.5" customHeight="1" x14ac:dyDescent="0.15">
      <c r="A64" s="258"/>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79"/>
      <c r="Z64" s="266"/>
      <c r="AA64" s="266"/>
      <c r="AB64" s="266"/>
      <c r="AC64" s="266"/>
      <c r="AD64" s="266"/>
      <c r="AE64" s="266"/>
      <c r="AF64" s="266"/>
      <c r="AG64" s="279"/>
      <c r="AH64" s="279"/>
      <c r="AI64" s="279"/>
      <c r="AJ64" s="279"/>
      <c r="AK64" s="258"/>
      <c r="AL64" s="268" t="s">
        <v>773</v>
      </c>
      <c r="AM64" s="268" t="s">
        <v>737</v>
      </c>
      <c r="AN64" s="268">
        <f t="shared" si="18"/>
        <v>114</v>
      </c>
      <c r="AO64" s="258"/>
      <c r="AP64" s="258"/>
    </row>
    <row r="65" spans="1:42" ht="13.5" customHeight="1" x14ac:dyDescent="0.15">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79"/>
      <c r="Z65" s="266"/>
      <c r="AA65" s="266"/>
      <c r="AB65" s="266"/>
      <c r="AC65" s="266"/>
      <c r="AD65" s="266"/>
      <c r="AE65" s="266"/>
      <c r="AF65" s="266"/>
      <c r="AG65" s="279"/>
      <c r="AH65" s="279"/>
      <c r="AI65" s="279"/>
      <c r="AJ65" s="279"/>
      <c r="AK65" s="258"/>
      <c r="AL65" s="268" t="s">
        <v>774</v>
      </c>
      <c r="AM65" s="268" t="s">
        <v>739</v>
      </c>
      <c r="AN65" s="268">
        <f t="shared" si="18"/>
        <v>115</v>
      </c>
      <c r="AO65" s="258"/>
      <c r="AP65" s="258"/>
    </row>
    <row r="66" spans="1:42" ht="13.5" customHeight="1"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79"/>
      <c r="Z66" s="266"/>
      <c r="AA66" s="266"/>
      <c r="AB66" s="266"/>
      <c r="AC66" s="266"/>
      <c r="AD66" s="266"/>
      <c r="AE66" s="266"/>
      <c r="AF66" s="266"/>
      <c r="AG66" s="279"/>
      <c r="AH66" s="279"/>
      <c r="AI66" s="279"/>
      <c r="AJ66" s="279"/>
      <c r="AK66" s="258"/>
      <c r="AL66" s="268" t="s">
        <v>775</v>
      </c>
      <c r="AM66" s="268" t="s">
        <v>741</v>
      </c>
      <c r="AN66" s="268">
        <f t="shared" si="18"/>
        <v>116</v>
      </c>
      <c r="AO66" s="258"/>
      <c r="AP66" s="258"/>
    </row>
    <row r="67" spans="1:42" ht="13.5" customHeight="1" x14ac:dyDescent="0.15">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79"/>
      <c r="Z67" s="266"/>
      <c r="AA67" s="266"/>
      <c r="AB67" s="266"/>
      <c r="AC67" s="266"/>
      <c r="AD67" s="266"/>
      <c r="AE67" s="266"/>
      <c r="AF67" s="266"/>
      <c r="AG67" s="279"/>
      <c r="AH67" s="279"/>
      <c r="AI67" s="279"/>
      <c r="AJ67" s="279"/>
      <c r="AK67" s="258"/>
      <c r="AL67" s="268" t="s">
        <v>776</v>
      </c>
      <c r="AM67" s="268" t="s">
        <v>743</v>
      </c>
      <c r="AN67" s="268">
        <f t="shared" si="18"/>
        <v>117</v>
      </c>
      <c r="AO67" s="258"/>
      <c r="AP67" s="258"/>
    </row>
    <row r="68" spans="1:42" ht="13.5" customHeight="1" x14ac:dyDescent="0.15">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79"/>
      <c r="Z68" s="266"/>
      <c r="AA68" s="266"/>
      <c r="AB68" s="266"/>
      <c r="AC68" s="266"/>
      <c r="AD68" s="266"/>
      <c r="AE68" s="266"/>
      <c r="AF68" s="266"/>
      <c r="AG68" s="279"/>
      <c r="AH68" s="279"/>
      <c r="AI68" s="279"/>
      <c r="AJ68" s="279"/>
      <c r="AK68" s="258"/>
      <c r="AL68" s="268" t="s">
        <v>777</v>
      </c>
      <c r="AM68" s="268" t="s">
        <v>745</v>
      </c>
      <c r="AN68" s="268">
        <f t="shared" si="18"/>
        <v>118</v>
      </c>
      <c r="AO68" s="258"/>
      <c r="AP68" s="258"/>
    </row>
    <row r="69" spans="1:42" ht="13.5" customHeight="1" x14ac:dyDescent="0.15">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79"/>
      <c r="Z69" s="266"/>
      <c r="AA69" s="266"/>
      <c r="AB69" s="266"/>
      <c r="AC69" s="266"/>
      <c r="AD69" s="266"/>
      <c r="AE69" s="266"/>
      <c r="AF69" s="266"/>
      <c r="AG69" s="279"/>
      <c r="AH69" s="279"/>
      <c r="AI69" s="279"/>
      <c r="AJ69" s="279"/>
      <c r="AK69" s="258"/>
      <c r="AL69" s="268" t="s">
        <v>778</v>
      </c>
      <c r="AM69" s="268" t="s">
        <v>747</v>
      </c>
      <c r="AN69" s="268">
        <f t="shared" si="18"/>
        <v>119</v>
      </c>
      <c r="AO69" s="258"/>
      <c r="AP69" s="258"/>
    </row>
    <row r="70" spans="1:42" ht="13.5" customHeight="1" x14ac:dyDescent="0.15">
      <c r="Z70" s="266"/>
      <c r="AA70" s="266"/>
      <c r="AB70" s="266"/>
      <c r="AC70" s="266"/>
      <c r="AD70" s="266"/>
      <c r="AE70" s="266"/>
      <c r="AF70" s="266"/>
      <c r="AL70" s="268" t="s">
        <v>779</v>
      </c>
      <c r="AM70" s="268" t="s">
        <v>749</v>
      </c>
      <c r="AN70" s="268">
        <f t="shared" ref="AN70:AN72" si="28">IFERROR(CODE(AL70),"")</f>
        <v>120</v>
      </c>
      <c r="AO70" s="258"/>
      <c r="AP70" s="258"/>
    </row>
    <row r="71" spans="1:42" ht="13.5" customHeight="1" x14ac:dyDescent="0.15">
      <c r="Z71" s="266"/>
      <c r="AA71" s="266"/>
      <c r="AB71" s="266"/>
      <c r="AC71" s="266"/>
      <c r="AD71" s="266"/>
      <c r="AE71" s="266"/>
      <c r="AF71" s="266"/>
      <c r="AL71" s="268" t="s">
        <v>780</v>
      </c>
      <c r="AM71" s="268" t="s">
        <v>751</v>
      </c>
      <c r="AN71" s="268">
        <f t="shared" si="28"/>
        <v>121</v>
      </c>
      <c r="AO71" s="258"/>
      <c r="AP71" s="258"/>
    </row>
    <row r="72" spans="1:42" ht="13.5" customHeight="1" x14ac:dyDescent="0.15">
      <c r="Z72" s="266"/>
      <c r="AA72" s="266"/>
      <c r="AB72" s="266"/>
      <c r="AC72" s="266"/>
      <c r="AD72" s="266"/>
      <c r="AE72" s="266"/>
      <c r="AF72" s="266"/>
      <c r="AL72" s="268" t="s">
        <v>781</v>
      </c>
      <c r="AM72" s="268" t="s">
        <v>753</v>
      </c>
      <c r="AN72" s="268">
        <f t="shared" si="28"/>
        <v>122</v>
      </c>
    </row>
    <row r="73" spans="1:42" ht="13.5" customHeight="1" x14ac:dyDescent="0.15">
      <c r="Z73" s="266"/>
      <c r="AA73" s="266"/>
      <c r="AB73" s="266"/>
      <c r="AC73" s="266"/>
      <c r="AD73" s="266"/>
      <c r="AE73" s="266"/>
      <c r="AF73" s="266"/>
      <c r="AM73" s="281"/>
      <c r="AN73" s="281"/>
    </row>
    <row r="74" spans="1:42" ht="13.5" customHeight="1" x14ac:dyDescent="0.15">
      <c r="Z74" s="266"/>
      <c r="AA74" s="266"/>
      <c r="AB74" s="266"/>
      <c r="AC74" s="266"/>
      <c r="AD74" s="266"/>
      <c r="AE74" s="266"/>
      <c r="AF74" s="266"/>
    </row>
    <row r="75" spans="1:42" ht="13.5" customHeight="1" x14ac:dyDescent="0.15">
      <c r="Z75" s="266"/>
      <c r="AA75" s="266"/>
      <c r="AB75" s="266"/>
      <c r="AC75" s="266"/>
      <c r="AD75" s="266"/>
      <c r="AE75" s="266"/>
      <c r="AF75" s="266"/>
    </row>
    <row r="76" spans="1:42" ht="13.5" customHeight="1" x14ac:dyDescent="0.15">
      <c r="Z76" s="266"/>
      <c r="AA76" s="266"/>
      <c r="AB76" s="266"/>
      <c r="AC76" s="266"/>
      <c r="AD76" s="266"/>
      <c r="AE76" s="266"/>
      <c r="AF76" s="266"/>
    </row>
    <row r="77" spans="1:42" ht="13.5" customHeight="1" x14ac:dyDescent="0.15">
      <c r="Z77" s="266"/>
      <c r="AA77" s="266"/>
      <c r="AB77" s="266"/>
      <c r="AC77" s="266"/>
      <c r="AD77" s="266"/>
      <c r="AE77" s="266"/>
      <c r="AF77" s="266"/>
    </row>
    <row r="78" spans="1:42" ht="13.5" customHeight="1" x14ac:dyDescent="0.15">
      <c r="Z78" s="266"/>
      <c r="AA78" s="266"/>
      <c r="AB78" s="266"/>
      <c r="AC78" s="266"/>
      <c r="AD78" s="266"/>
      <c r="AE78" s="266"/>
      <c r="AF78" s="266"/>
    </row>
    <row r="79" spans="1:42" ht="13.5" customHeight="1" x14ac:dyDescent="0.15">
      <c r="Z79" s="266"/>
      <c r="AA79" s="266"/>
      <c r="AB79" s="266"/>
      <c r="AC79" s="266"/>
      <c r="AD79" s="266"/>
      <c r="AE79" s="266"/>
      <c r="AF79" s="266"/>
    </row>
    <row r="80" spans="1:42" ht="13.5" customHeight="1" x14ac:dyDescent="0.15">
      <c r="Z80" s="266"/>
      <c r="AA80" s="266"/>
      <c r="AB80" s="266"/>
      <c r="AC80" s="266"/>
      <c r="AD80" s="266"/>
      <c r="AE80" s="266"/>
      <c r="AF80" s="266"/>
    </row>
    <row r="81" spans="26:32" ht="13.5" customHeight="1" x14ac:dyDescent="0.15">
      <c r="Z81" s="266"/>
      <c r="AA81" s="266"/>
      <c r="AB81" s="266"/>
      <c r="AC81" s="266"/>
      <c r="AD81" s="266"/>
      <c r="AE81" s="266"/>
      <c r="AF81" s="266"/>
    </row>
    <row r="82" spans="26:32" ht="13.5" customHeight="1" x14ac:dyDescent="0.15">
      <c r="Z82" s="280"/>
      <c r="AA82" s="280"/>
      <c r="AB82" s="280"/>
      <c r="AC82" s="266"/>
      <c r="AD82" s="266"/>
      <c r="AE82" s="266"/>
      <c r="AF82" s="266"/>
    </row>
    <row r="83" spans="26:32" ht="13.5" customHeight="1" x14ac:dyDescent="0.15">
      <c r="Z83" s="266"/>
      <c r="AA83" s="266"/>
      <c r="AB83" s="266"/>
      <c r="AC83" s="266"/>
      <c r="AD83" s="266"/>
      <c r="AE83" s="266"/>
      <c r="AF83" s="266"/>
    </row>
    <row r="84" spans="26:32" ht="13.5" customHeight="1" x14ac:dyDescent="0.15">
      <c r="Z84" s="266"/>
      <c r="AA84" s="266"/>
      <c r="AB84" s="266"/>
      <c r="AC84" s="266"/>
      <c r="AD84" s="266"/>
      <c r="AE84" s="266"/>
      <c r="AF84" s="266"/>
    </row>
    <row r="85" spans="26:32" ht="13.5" customHeight="1" x14ac:dyDescent="0.15">
      <c r="Z85" s="266"/>
      <c r="AA85" s="266"/>
      <c r="AB85" s="266"/>
      <c r="AC85" s="266"/>
      <c r="AD85" s="266"/>
      <c r="AE85" s="266"/>
      <c r="AF85" s="266"/>
    </row>
    <row r="86" spans="26:32" ht="13.5" customHeight="1" x14ac:dyDescent="0.15">
      <c r="Z86" s="266"/>
      <c r="AA86" s="266"/>
      <c r="AB86" s="266"/>
      <c r="AC86" s="266"/>
      <c r="AD86" s="266"/>
      <c r="AE86" s="266"/>
      <c r="AF86" s="266"/>
    </row>
    <row r="87" spans="26:32" ht="13.5" customHeight="1" x14ac:dyDescent="0.15">
      <c r="Z87" s="266"/>
      <c r="AA87" s="266"/>
      <c r="AB87" s="266"/>
      <c r="AC87" s="266"/>
      <c r="AD87" s="266"/>
      <c r="AE87" s="266"/>
      <c r="AF87" s="266"/>
    </row>
    <row r="88" spans="26:32" ht="13.5" customHeight="1" x14ac:dyDescent="0.15">
      <c r="Z88" s="266"/>
      <c r="AA88" s="266"/>
      <c r="AB88" s="266"/>
      <c r="AC88" s="266"/>
      <c r="AD88" s="266"/>
      <c r="AE88" s="266"/>
      <c r="AF88" s="266"/>
    </row>
    <row r="89" spans="26:32" ht="13.5" customHeight="1" x14ac:dyDescent="0.15">
      <c r="Z89" s="266"/>
      <c r="AA89" s="266"/>
      <c r="AB89" s="266"/>
      <c r="AC89" s="266"/>
      <c r="AD89" s="266"/>
      <c r="AE89" s="266"/>
      <c r="AF89" s="266"/>
    </row>
    <row r="90" spans="26:32" ht="13.5" customHeight="1" x14ac:dyDescent="0.15">
      <c r="Z90" s="266"/>
      <c r="AA90" s="266"/>
      <c r="AB90" s="266"/>
      <c r="AC90" s="266"/>
      <c r="AD90" s="266"/>
      <c r="AE90" s="266"/>
      <c r="AF90" s="266"/>
    </row>
    <row r="91" spans="26:32" ht="13.5" customHeight="1" x14ac:dyDescent="0.15">
      <c r="Z91" s="266"/>
      <c r="AA91" s="266"/>
      <c r="AB91" s="266"/>
      <c r="AC91" s="266"/>
      <c r="AD91" s="266"/>
      <c r="AE91" s="266"/>
      <c r="AF91" s="266"/>
    </row>
    <row r="92" spans="26:32" ht="13.5" customHeight="1" x14ac:dyDescent="0.15">
      <c r="Z92" s="266"/>
      <c r="AA92" s="266"/>
      <c r="AB92" s="266"/>
      <c r="AC92" s="266"/>
      <c r="AD92" s="266"/>
      <c r="AE92" s="266"/>
      <c r="AF92" s="266"/>
    </row>
    <row r="93" spans="26:32" ht="13.5" customHeight="1" x14ac:dyDescent="0.15">
      <c r="Z93" s="266"/>
      <c r="AA93" s="266"/>
      <c r="AB93" s="266"/>
      <c r="AC93" s="266"/>
      <c r="AD93" s="266"/>
      <c r="AE93" s="266"/>
      <c r="AF93" s="266"/>
    </row>
    <row r="94" spans="26:32" ht="13.5" customHeight="1" x14ac:dyDescent="0.15">
      <c r="Z94" s="266"/>
      <c r="AA94" s="266"/>
      <c r="AB94" s="266"/>
      <c r="AC94" s="266"/>
      <c r="AD94" s="266"/>
      <c r="AE94" s="266"/>
      <c r="AF94" s="266"/>
    </row>
    <row r="95" spans="26:32" ht="13.5" customHeight="1" x14ac:dyDescent="0.15">
      <c r="Z95" s="266"/>
      <c r="AA95" s="266"/>
      <c r="AB95" s="266"/>
      <c r="AC95" s="266"/>
      <c r="AD95" s="266"/>
      <c r="AE95" s="266"/>
      <c r="AF95" s="266"/>
    </row>
    <row r="96" spans="26:32" ht="13.5" customHeight="1" x14ac:dyDescent="0.15">
      <c r="Z96" s="266"/>
      <c r="AA96" s="266"/>
      <c r="AB96" s="266"/>
      <c r="AC96" s="266"/>
      <c r="AD96" s="266"/>
      <c r="AE96" s="266"/>
      <c r="AF96" s="266"/>
    </row>
    <row r="97" spans="26:32" ht="13.5" customHeight="1" x14ac:dyDescent="0.15">
      <c r="Z97" s="266"/>
      <c r="AA97" s="266"/>
      <c r="AB97" s="266"/>
      <c r="AC97" s="266"/>
      <c r="AD97" s="266"/>
      <c r="AE97" s="266"/>
      <c r="AF97" s="266"/>
    </row>
    <row r="98" spans="26:32" ht="13.5" customHeight="1" x14ac:dyDescent="0.15">
      <c r="Z98" s="266"/>
      <c r="AA98" s="266"/>
      <c r="AB98" s="266"/>
      <c r="AC98" s="266"/>
      <c r="AD98" s="266"/>
      <c r="AE98" s="266"/>
      <c r="AF98" s="266"/>
    </row>
    <row r="99" spans="26:32" ht="13.5" customHeight="1" x14ac:dyDescent="0.15">
      <c r="Z99" s="266"/>
      <c r="AA99" s="266"/>
      <c r="AB99" s="266"/>
      <c r="AC99" s="266"/>
      <c r="AD99" s="266"/>
      <c r="AE99" s="266"/>
      <c r="AF99" s="266"/>
    </row>
    <row r="100" spans="26:32" ht="13.5" customHeight="1" x14ac:dyDescent="0.15">
      <c r="Z100" s="266"/>
      <c r="AA100" s="266"/>
      <c r="AB100" s="266"/>
      <c r="AC100" s="266"/>
      <c r="AD100" s="266"/>
      <c r="AE100" s="266"/>
      <c r="AF100" s="266"/>
    </row>
    <row r="101" spans="26:32" ht="13.5" customHeight="1" x14ac:dyDescent="0.15">
      <c r="Z101" s="266"/>
      <c r="AA101" s="266"/>
      <c r="AB101" s="266"/>
      <c r="AC101" s="266"/>
      <c r="AD101" s="266"/>
      <c r="AE101" s="266"/>
      <c r="AF101" s="266"/>
    </row>
    <row r="102" spans="26:32" ht="13.5" customHeight="1" x14ac:dyDescent="0.15">
      <c r="Z102" s="266"/>
      <c r="AA102" s="266"/>
      <c r="AB102" s="266"/>
      <c r="AC102" s="266"/>
      <c r="AD102" s="266"/>
      <c r="AE102" s="266"/>
      <c r="AF102" s="266"/>
    </row>
    <row r="103" spans="26:32" ht="13.5" customHeight="1" x14ac:dyDescent="0.15">
      <c r="Z103" s="266"/>
      <c r="AA103" s="266"/>
      <c r="AB103" s="266"/>
      <c r="AC103" s="266"/>
      <c r="AD103" s="266"/>
      <c r="AE103" s="266"/>
      <c r="AF103" s="266"/>
    </row>
    <row r="104" spans="26:32" ht="13.5" customHeight="1" x14ac:dyDescent="0.15">
      <c r="Z104" s="266"/>
      <c r="AA104" s="266"/>
      <c r="AB104" s="266"/>
      <c r="AC104" s="266"/>
      <c r="AD104" s="266"/>
      <c r="AE104" s="266"/>
      <c r="AF104" s="266"/>
    </row>
    <row r="105" spans="26:32" ht="13.5" customHeight="1" x14ac:dyDescent="0.15">
      <c r="Z105" s="266"/>
      <c r="AA105" s="266"/>
      <c r="AB105" s="266"/>
      <c r="AC105" s="266"/>
      <c r="AD105" s="266"/>
      <c r="AE105" s="266"/>
      <c r="AF105" s="266"/>
    </row>
    <row r="106" spans="26:32" ht="13.5" customHeight="1" x14ac:dyDescent="0.15">
      <c r="Z106" s="266"/>
      <c r="AA106" s="266"/>
      <c r="AB106" s="266"/>
      <c r="AC106" s="266"/>
      <c r="AD106" s="266"/>
      <c r="AE106" s="266"/>
      <c r="AF106" s="266"/>
    </row>
    <row r="107" spans="26:32" ht="13.5" customHeight="1" x14ac:dyDescent="0.15">
      <c r="Z107" s="266"/>
      <c r="AA107" s="266"/>
      <c r="AB107" s="266"/>
      <c r="AC107" s="266"/>
      <c r="AD107" s="266"/>
      <c r="AE107" s="266"/>
      <c r="AF107" s="266"/>
    </row>
    <row r="108" spans="26:32" ht="13.5" customHeight="1" x14ac:dyDescent="0.15">
      <c r="Z108" s="266"/>
      <c r="AA108" s="266"/>
      <c r="AB108" s="266"/>
      <c r="AC108" s="266"/>
      <c r="AD108" s="266"/>
      <c r="AE108" s="266"/>
      <c r="AF108" s="266"/>
    </row>
    <row r="109" spans="26:32" ht="13.5" customHeight="1" x14ac:dyDescent="0.15">
      <c r="Z109" s="282"/>
      <c r="AA109" s="282"/>
      <c r="AB109" s="282"/>
      <c r="AC109" s="282"/>
      <c r="AD109" s="282"/>
      <c r="AE109" s="282"/>
      <c r="AF109" s="282"/>
    </row>
    <row r="110" spans="26:32" ht="13.5" customHeight="1" x14ac:dyDescent="0.15">
      <c r="Z110" s="282"/>
      <c r="AA110" s="282"/>
      <c r="AB110" s="282"/>
      <c r="AC110" s="282"/>
      <c r="AD110" s="282"/>
      <c r="AE110" s="282"/>
      <c r="AF110" s="282"/>
    </row>
    <row r="111" spans="26:32" ht="13.5" customHeight="1" x14ac:dyDescent="0.15">
      <c r="Z111" s="282"/>
      <c r="AA111" s="282"/>
      <c r="AB111" s="282"/>
      <c r="AC111" s="282"/>
      <c r="AD111" s="282"/>
      <c r="AE111" s="282"/>
      <c r="AF111" s="282"/>
    </row>
    <row r="112" spans="26:32" ht="13.5" customHeight="1" x14ac:dyDescent="0.15">
      <c r="Z112" s="282"/>
      <c r="AA112" s="282"/>
      <c r="AB112" s="282"/>
      <c r="AC112" s="282"/>
      <c r="AD112" s="282"/>
      <c r="AE112" s="282"/>
      <c r="AF112" s="282"/>
    </row>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8">
    <mergeCell ref="AQ12:AZ12"/>
    <mergeCell ref="AQ2:AZ2"/>
    <mergeCell ref="AQ4:AZ4"/>
    <mergeCell ref="AQ6:AZ6"/>
    <mergeCell ref="AQ8:AZ8"/>
    <mergeCell ref="AQ10:AZ10"/>
    <mergeCell ref="AQ36:AZ36"/>
    <mergeCell ref="AQ14:AZ14"/>
    <mergeCell ref="AQ16:AZ16"/>
    <mergeCell ref="AQ18:AZ18"/>
    <mergeCell ref="AQ20:AZ20"/>
    <mergeCell ref="AQ22:AZ22"/>
    <mergeCell ref="AQ24:AZ24"/>
    <mergeCell ref="AQ26:AZ26"/>
    <mergeCell ref="AQ28:AZ28"/>
    <mergeCell ref="AQ30:AZ30"/>
    <mergeCell ref="AQ32:AZ32"/>
    <mergeCell ref="AQ34:AZ34"/>
  </mergeCells>
  <phoneticPr fontId="49"/>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A79"/>
  <sheetViews>
    <sheetView view="pageBreakPreview" zoomScale="85" zoomScaleNormal="85" zoomScaleSheetLayoutView="85" workbookViewId="0">
      <selection activeCell="B2" sqref="B2:BA5"/>
    </sheetView>
  </sheetViews>
  <sheetFormatPr defaultColWidth="2.5" defaultRowHeight="13.5" x14ac:dyDescent="0.15"/>
  <cols>
    <col min="1" max="16384" width="2.5" style="3"/>
  </cols>
  <sheetData>
    <row r="1" spans="2:53" s="1" customFormat="1" ht="12.75" customHeight="1" x14ac:dyDescent="0.15"/>
    <row r="2" spans="2:53" s="1" customFormat="1" ht="9" customHeight="1" x14ac:dyDescent="0.15">
      <c r="B2" s="324" t="s">
        <v>477</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row>
    <row r="3" spans="2:53" s="1" customFormat="1" ht="9" customHeight="1" x14ac:dyDescent="0.1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row>
    <row r="4" spans="2:53" s="1" customFormat="1" ht="9" customHeight="1" x14ac:dyDescent="0.1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row>
    <row r="5" spans="2:53" s="1" customFormat="1" ht="9" customHeight="1" x14ac:dyDescent="0.1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row>
    <row r="6" spans="2:53" ht="14.25" thickBot="1" x14ac:dyDescent="0.2">
      <c r="AL6" s="13" t="s">
        <v>283</v>
      </c>
      <c r="AM6" s="1"/>
      <c r="AN6" s="10"/>
      <c r="AO6" s="10"/>
      <c r="AP6" s="10"/>
      <c r="AQ6" s="10" t="s">
        <v>284</v>
      </c>
      <c r="AR6" s="1"/>
      <c r="AS6" s="421"/>
      <c r="AT6" s="421"/>
      <c r="AU6" s="10" t="s">
        <v>285</v>
      </c>
      <c r="AV6" s="422"/>
      <c r="AW6" s="422"/>
      <c r="AX6" s="10" t="s">
        <v>286</v>
      </c>
      <c r="AY6" s="422"/>
      <c r="AZ6" s="422"/>
      <c r="BA6" s="10" t="s">
        <v>0</v>
      </c>
    </row>
    <row r="7" spans="2:53" s="1" customFormat="1" ht="20.25" thickTop="1" thickBot="1" x14ac:dyDescent="0.2">
      <c r="B7" s="250"/>
      <c r="C7" s="250"/>
      <c r="D7" s="250"/>
      <c r="E7" s="250"/>
      <c r="F7" s="250"/>
      <c r="G7" s="250"/>
      <c r="H7" s="250"/>
      <c r="I7" s="250"/>
      <c r="J7" s="250"/>
      <c r="K7" s="250"/>
      <c r="L7" s="250"/>
      <c r="M7" s="250"/>
      <c r="N7" s="250"/>
      <c r="O7" s="250"/>
      <c r="P7" s="250"/>
      <c r="Q7" s="250"/>
      <c r="R7" s="250"/>
      <c r="S7" s="250"/>
      <c r="T7" s="250"/>
      <c r="U7" s="250"/>
      <c r="V7" s="250"/>
      <c r="W7" s="350" t="s">
        <v>497</v>
      </c>
      <c r="X7" s="351"/>
      <c r="Y7" s="351"/>
      <c r="Z7" s="351"/>
      <c r="AA7" s="351"/>
      <c r="AB7" s="351"/>
      <c r="AC7" s="351"/>
      <c r="AD7" s="351"/>
      <c r="AE7" s="351"/>
      <c r="AF7" s="351"/>
      <c r="AG7" s="351"/>
      <c r="AH7" s="351"/>
      <c r="AI7" s="351"/>
      <c r="AJ7" s="352"/>
      <c r="AK7" s="250"/>
      <c r="AL7" s="250"/>
      <c r="AM7" s="250"/>
      <c r="AN7" s="250"/>
      <c r="AO7" s="250"/>
      <c r="AP7" s="250"/>
      <c r="AQ7" s="250"/>
      <c r="AR7" s="250"/>
      <c r="AS7" s="250"/>
      <c r="AT7" s="250"/>
      <c r="AU7" s="349" t="str">
        <f>変更依頼書①!AU7</f>
        <v>Ver.4.4 （2022.9.29～）</v>
      </c>
      <c r="AV7" s="349"/>
      <c r="AW7" s="349"/>
      <c r="AX7" s="349"/>
      <c r="AY7" s="349"/>
      <c r="AZ7" s="349"/>
      <c r="BA7" s="349"/>
    </row>
    <row r="8" spans="2:53" ht="14.25" thickTop="1" x14ac:dyDescent="0.15">
      <c r="B8" s="326" t="s">
        <v>287</v>
      </c>
      <c r="C8" s="327"/>
      <c r="D8" s="327"/>
      <c r="E8" s="327"/>
      <c r="F8" s="327"/>
      <c r="G8" s="327"/>
      <c r="H8" s="327"/>
      <c r="I8" s="328"/>
      <c r="J8" s="332" t="s">
        <v>314</v>
      </c>
      <c r="K8" s="333"/>
      <c r="L8" s="333"/>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5"/>
    </row>
    <row r="9" spans="2:53" ht="30" customHeight="1" x14ac:dyDescent="0.15">
      <c r="B9" s="329"/>
      <c r="C9" s="330"/>
      <c r="D9" s="330"/>
      <c r="E9" s="330"/>
      <c r="F9" s="330"/>
      <c r="G9" s="330"/>
      <c r="H9" s="330"/>
      <c r="I9" s="331"/>
      <c r="J9" s="312"/>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36"/>
    </row>
    <row r="10" spans="2:53" ht="30" customHeight="1" x14ac:dyDescent="0.15">
      <c r="B10" s="338" t="s">
        <v>289</v>
      </c>
      <c r="C10" s="339"/>
      <c r="D10" s="339"/>
      <c r="E10" s="339"/>
      <c r="F10" s="339"/>
      <c r="G10" s="339"/>
      <c r="H10" s="339"/>
      <c r="I10" s="340"/>
      <c r="J10" s="341"/>
      <c r="K10" s="342"/>
      <c r="L10" s="342"/>
      <c r="M10" s="342"/>
      <c r="N10" s="342"/>
      <c r="O10" s="342"/>
      <c r="P10" s="342"/>
      <c r="Q10" s="342"/>
      <c r="R10" s="343"/>
      <c r="S10" s="343"/>
      <c r="T10" s="343"/>
      <c r="U10" s="343"/>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4"/>
    </row>
    <row r="11" spans="2:53" ht="30" customHeight="1" thickBot="1" x14ac:dyDescent="0.2">
      <c r="B11" s="345" t="s">
        <v>315</v>
      </c>
      <c r="C11" s="346"/>
      <c r="D11" s="346"/>
      <c r="E11" s="346"/>
      <c r="F11" s="346"/>
      <c r="G11" s="346"/>
      <c r="H11" s="346"/>
      <c r="I11" s="346"/>
      <c r="J11" s="347"/>
      <c r="K11" s="348"/>
      <c r="L11" s="348"/>
      <c r="M11" s="348"/>
      <c r="N11" s="362" t="s">
        <v>316</v>
      </c>
      <c r="O11" s="362"/>
      <c r="P11" s="362"/>
      <c r="Q11" s="362"/>
      <c r="R11" s="348"/>
      <c r="S11" s="348"/>
      <c r="T11" s="348"/>
      <c r="U11" s="348"/>
      <c r="V11" s="363" t="s">
        <v>317</v>
      </c>
      <c r="W11" s="363"/>
      <c r="X11" s="363"/>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283"/>
    </row>
    <row r="12" spans="2:53" ht="18" customHeight="1" thickBot="1" x14ac:dyDescent="0.2">
      <c r="B12" s="2"/>
      <c r="C12" s="2"/>
      <c r="D12" s="2"/>
      <c r="E12" s="2"/>
      <c r="F12" s="2"/>
      <c r="G12" s="2"/>
      <c r="H12" s="2"/>
      <c r="I12" s="2"/>
      <c r="J12" s="2"/>
      <c r="K12" s="2"/>
      <c r="L12" s="2"/>
      <c r="M12" s="2"/>
      <c r="N12" s="2"/>
      <c r="O12" s="2"/>
      <c r="P12" s="2"/>
      <c r="Q12" s="7"/>
      <c r="R12" s="7"/>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row>
    <row r="13" spans="2:53" ht="30" customHeight="1" thickBot="1" x14ac:dyDescent="0.2">
      <c r="B13" s="409" t="s">
        <v>332</v>
      </c>
      <c r="C13" s="410"/>
      <c r="D13" s="410"/>
      <c r="E13" s="410"/>
      <c r="F13" s="410"/>
      <c r="G13" s="410"/>
      <c r="H13" s="410"/>
      <c r="I13" s="423"/>
      <c r="J13" s="424"/>
      <c r="K13" s="425"/>
      <c r="L13" s="425"/>
      <c r="M13" s="425"/>
      <c r="N13" s="425"/>
      <c r="O13" s="425"/>
      <c r="P13" s="425"/>
      <c r="Q13" s="425"/>
      <c r="R13" s="425"/>
      <c r="S13" s="425"/>
      <c r="T13" s="425"/>
      <c r="U13" s="425"/>
      <c r="V13" s="425"/>
      <c r="W13" s="425"/>
      <c r="X13" s="426"/>
      <c r="Y13" s="8"/>
      <c r="Z13" s="8"/>
      <c r="AA13" s="8"/>
      <c r="AB13" s="8"/>
      <c r="AC13" s="8"/>
      <c r="AS13" s="8"/>
      <c r="AT13" s="8"/>
      <c r="AU13" s="8"/>
      <c r="AV13" s="8"/>
      <c r="AW13" s="8"/>
      <c r="AX13" s="8"/>
      <c r="AY13" s="8"/>
      <c r="AZ13" s="8"/>
      <c r="BA13" s="8"/>
    </row>
    <row r="14" spans="2:53" ht="18" customHeight="1" thickBot="1" x14ac:dyDescent="0.2">
      <c r="B14" s="2"/>
      <c r="C14" s="2"/>
      <c r="D14" s="2"/>
      <c r="E14" s="2"/>
      <c r="F14" s="2"/>
      <c r="G14" s="2"/>
      <c r="H14" s="2"/>
      <c r="I14" s="2"/>
      <c r="J14" s="2"/>
      <c r="K14" s="2"/>
      <c r="L14" s="2"/>
      <c r="M14" s="2"/>
      <c r="N14" s="2"/>
      <c r="O14" s="2"/>
      <c r="P14" s="2"/>
      <c r="Q14" s="7"/>
      <c r="R14" s="7"/>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row>
    <row r="15" spans="2:53" s="1" customFormat="1" ht="6.75" customHeight="1" x14ac:dyDescent="0.15">
      <c r="B15" s="353" t="s">
        <v>318</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5"/>
    </row>
    <row r="16" spans="2:53" s="1" customFormat="1" ht="6.75" customHeight="1" x14ac:dyDescent="0.15">
      <c r="B16" s="356"/>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8"/>
    </row>
    <row r="17" spans="2:53" s="1" customFormat="1" ht="6.75" customHeight="1" x14ac:dyDescent="0.15">
      <c r="B17" s="356"/>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8"/>
    </row>
    <row r="18" spans="2:53" s="1" customFormat="1" ht="6.75" customHeight="1" thickBot="1" x14ac:dyDescent="0.2">
      <c r="B18" s="359"/>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1"/>
    </row>
    <row r="19" spans="2:53" ht="8.25" customHeight="1" thickBot="1" x14ac:dyDescent="0.2">
      <c r="B19" s="2"/>
      <c r="C19" s="2"/>
      <c r="D19" s="2"/>
      <c r="E19" s="2"/>
      <c r="F19" s="2"/>
      <c r="G19" s="2"/>
      <c r="H19" s="2"/>
      <c r="I19" s="2"/>
      <c r="J19" s="2"/>
      <c r="K19" s="2"/>
      <c r="L19" s="2"/>
      <c r="M19" s="2"/>
      <c r="N19" s="2"/>
      <c r="O19" s="2"/>
      <c r="P19" s="2"/>
      <c r="Q19" s="7"/>
      <c r="R19" s="7"/>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row>
    <row r="20" spans="2:53" s="1" customFormat="1" ht="12.75" customHeight="1" x14ac:dyDescent="0.15">
      <c r="B20" s="164"/>
      <c r="C20" s="165"/>
      <c r="D20" s="165"/>
      <c r="E20" s="165"/>
      <c r="F20" s="165"/>
      <c r="G20" s="373" t="s">
        <v>493</v>
      </c>
      <c r="H20" s="374"/>
      <c r="I20" s="375"/>
      <c r="J20" s="364" t="str">
        <f>ﾌﾘｶﾞﾅ②!AQ4</f>
        <v/>
      </c>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6"/>
    </row>
    <row r="21" spans="2:53" s="1" customFormat="1" ht="30" customHeight="1" thickBot="1" x14ac:dyDescent="0.2">
      <c r="B21" s="376" t="s">
        <v>494</v>
      </c>
      <c r="C21" s="377"/>
      <c r="D21" s="377"/>
      <c r="E21" s="377"/>
      <c r="F21" s="377"/>
      <c r="G21" s="377"/>
      <c r="H21" s="377"/>
      <c r="I21" s="378"/>
      <c r="J21" s="399"/>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1"/>
    </row>
    <row r="22" spans="2:53" s="1" customFormat="1" ht="12.75" customHeight="1" x14ac:dyDescent="0.15">
      <c r="B22" s="164"/>
      <c r="C22" s="165"/>
      <c r="D22" s="165"/>
      <c r="E22" s="165"/>
      <c r="F22" s="165"/>
      <c r="G22" s="373" t="s">
        <v>483</v>
      </c>
      <c r="H22" s="374"/>
      <c r="I22" s="375"/>
      <c r="J22" s="322" t="str">
        <f>ﾌﾘｶﾞﾅ②!AQ8</f>
        <v/>
      </c>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3"/>
    </row>
    <row r="23" spans="2:53" s="1" customFormat="1" ht="30" customHeight="1" x14ac:dyDescent="0.15">
      <c r="B23" s="376" t="s">
        <v>482</v>
      </c>
      <c r="C23" s="377"/>
      <c r="D23" s="377"/>
      <c r="E23" s="377"/>
      <c r="F23" s="377"/>
      <c r="G23" s="377"/>
      <c r="H23" s="377"/>
      <c r="I23" s="378"/>
      <c r="J23" s="399"/>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1"/>
    </row>
    <row r="24" spans="2:53" s="1" customFormat="1" ht="25.5" customHeight="1" thickBot="1" x14ac:dyDescent="0.2">
      <c r="B24" s="367"/>
      <c r="C24" s="368"/>
      <c r="D24" s="368"/>
      <c r="E24" s="368"/>
      <c r="F24" s="368"/>
      <c r="G24" s="368"/>
      <c r="H24" s="368"/>
      <c r="I24" s="369"/>
      <c r="J24" s="305" t="s">
        <v>785</v>
      </c>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3" t="s">
        <v>492</v>
      </c>
      <c r="AS24" s="303"/>
      <c r="AT24" s="303"/>
      <c r="AU24" s="303"/>
      <c r="AV24" s="303"/>
      <c r="AW24" s="303"/>
      <c r="AX24" s="303"/>
      <c r="AY24" s="303"/>
      <c r="AZ24" s="303"/>
      <c r="BA24" s="304"/>
    </row>
    <row r="25" spans="2:53" s="1" customFormat="1" ht="12.75" customHeight="1" x14ac:dyDescent="0.15">
      <c r="B25" s="164"/>
      <c r="C25" s="165"/>
      <c r="D25" s="165"/>
      <c r="E25" s="165"/>
      <c r="F25" s="165"/>
      <c r="G25" s="373" t="s">
        <v>483</v>
      </c>
      <c r="H25" s="374"/>
      <c r="I25" s="375"/>
      <c r="J25" s="364" t="str">
        <f>ﾌﾘｶﾞﾅ②!AQ12</f>
        <v/>
      </c>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6"/>
    </row>
    <row r="26" spans="2:53" ht="30" customHeight="1" x14ac:dyDescent="0.15">
      <c r="B26" s="376" t="s">
        <v>495</v>
      </c>
      <c r="C26" s="402"/>
      <c r="D26" s="402"/>
      <c r="E26" s="402"/>
      <c r="F26" s="402"/>
      <c r="G26" s="402"/>
      <c r="H26" s="402"/>
      <c r="I26" s="402"/>
      <c r="J26" s="399"/>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1"/>
    </row>
    <row r="27" spans="2:53" ht="25.5" customHeight="1" thickBot="1" x14ac:dyDescent="0.2">
      <c r="B27" s="403"/>
      <c r="C27" s="404"/>
      <c r="D27" s="404"/>
      <c r="E27" s="404"/>
      <c r="F27" s="404"/>
      <c r="G27" s="404"/>
      <c r="H27" s="404"/>
      <c r="I27" s="405"/>
      <c r="J27" s="305" t="s">
        <v>785</v>
      </c>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3" t="s">
        <v>492</v>
      </c>
      <c r="AS27" s="303"/>
      <c r="AT27" s="303"/>
      <c r="AU27" s="303"/>
      <c r="AV27" s="303"/>
      <c r="AW27" s="303"/>
      <c r="AX27" s="303"/>
      <c r="AY27" s="303"/>
      <c r="AZ27" s="303"/>
      <c r="BA27" s="304"/>
    </row>
    <row r="28" spans="2:53" ht="18" customHeight="1" thickBot="1" x14ac:dyDescent="0.2">
      <c r="B28" s="107"/>
      <c r="J28" s="252"/>
      <c r="K28" s="252"/>
      <c r="L28" s="252"/>
      <c r="M28" s="252"/>
      <c r="N28" s="252"/>
      <c r="O28" s="253"/>
      <c r="P28" s="252"/>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row>
    <row r="29" spans="2:53" s="1" customFormat="1" ht="6.75" customHeight="1" x14ac:dyDescent="0.15">
      <c r="B29" s="353" t="s">
        <v>319</v>
      </c>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5"/>
    </row>
    <row r="30" spans="2:53" s="1" customFormat="1" ht="6.75" customHeight="1" x14ac:dyDescent="0.15">
      <c r="B30" s="356"/>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8"/>
    </row>
    <row r="31" spans="2:53" s="1" customFormat="1" ht="6.75" customHeight="1" x14ac:dyDescent="0.15">
      <c r="B31" s="356"/>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8"/>
    </row>
    <row r="32" spans="2:53" s="1" customFormat="1" ht="6.75" customHeight="1" thickBot="1" x14ac:dyDescent="0.2">
      <c r="B32" s="359"/>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1"/>
    </row>
    <row r="33" spans="2:53" ht="8.25" customHeight="1" thickBot="1" x14ac:dyDescent="0.2">
      <c r="B33" s="2"/>
      <c r="C33" s="2"/>
      <c r="D33" s="2"/>
      <c r="E33" s="2"/>
      <c r="F33" s="2"/>
      <c r="G33" s="2"/>
      <c r="H33" s="2"/>
      <c r="I33" s="2"/>
      <c r="J33" s="2"/>
      <c r="K33" s="2"/>
      <c r="L33" s="2"/>
      <c r="M33" s="2"/>
      <c r="N33" s="2"/>
      <c r="O33" s="2"/>
      <c r="P33" s="2"/>
      <c r="Q33" s="7"/>
      <c r="R33" s="7"/>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2:53" s="1" customFormat="1" ht="12.75" customHeight="1" x14ac:dyDescent="0.15">
      <c r="B34" s="164"/>
      <c r="C34" s="165"/>
      <c r="D34" s="165"/>
      <c r="E34" s="165"/>
      <c r="F34" s="165"/>
      <c r="G34" s="373" t="s">
        <v>483</v>
      </c>
      <c r="H34" s="374"/>
      <c r="I34" s="375"/>
      <c r="J34" s="322" t="str">
        <f>ﾌﾘｶﾞﾅ②!AQ16</f>
        <v/>
      </c>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3"/>
    </row>
    <row r="35" spans="2:53" s="1" customFormat="1" ht="30" customHeight="1" x14ac:dyDescent="0.15">
      <c r="B35" s="376" t="s">
        <v>484</v>
      </c>
      <c r="C35" s="377"/>
      <c r="D35" s="377"/>
      <c r="E35" s="377"/>
      <c r="F35" s="377"/>
      <c r="G35" s="377"/>
      <c r="H35" s="377"/>
      <c r="I35" s="378"/>
      <c r="J35" s="399"/>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1"/>
    </row>
    <row r="36" spans="2:53" s="1" customFormat="1" ht="25.5" customHeight="1" thickBot="1" x14ac:dyDescent="0.2">
      <c r="B36" s="367"/>
      <c r="C36" s="368"/>
      <c r="D36" s="368"/>
      <c r="E36" s="368"/>
      <c r="F36" s="368"/>
      <c r="G36" s="368"/>
      <c r="H36" s="368"/>
      <c r="I36" s="369"/>
      <c r="J36" s="305" t="s">
        <v>785</v>
      </c>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3" t="s">
        <v>492</v>
      </c>
      <c r="AS36" s="303"/>
      <c r="AT36" s="303"/>
      <c r="AU36" s="303"/>
      <c r="AV36" s="303"/>
      <c r="AW36" s="303"/>
      <c r="AX36" s="303"/>
      <c r="AY36" s="303"/>
      <c r="AZ36" s="303"/>
      <c r="BA36" s="304"/>
    </row>
    <row r="37" spans="2:53" s="1" customFormat="1" ht="12.75" customHeight="1" x14ac:dyDescent="0.15">
      <c r="B37" s="164"/>
      <c r="C37" s="165"/>
      <c r="D37" s="165"/>
      <c r="E37" s="165"/>
      <c r="F37" s="165"/>
      <c r="G37" s="373" t="s">
        <v>483</v>
      </c>
      <c r="H37" s="374"/>
      <c r="I37" s="375"/>
      <c r="J37" s="365" t="str">
        <f>ﾌﾘｶﾞﾅ②!AQ20</f>
        <v/>
      </c>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6"/>
    </row>
    <row r="38" spans="2:53" ht="30" customHeight="1" x14ac:dyDescent="0.15">
      <c r="B38" s="376" t="s">
        <v>495</v>
      </c>
      <c r="C38" s="402"/>
      <c r="D38" s="402"/>
      <c r="E38" s="402"/>
      <c r="F38" s="402"/>
      <c r="G38" s="402"/>
      <c r="H38" s="402"/>
      <c r="I38" s="402"/>
      <c r="J38" s="399"/>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1"/>
    </row>
    <row r="39" spans="2:53" ht="25.5" customHeight="1" thickBot="1" x14ac:dyDescent="0.2">
      <c r="B39" s="403"/>
      <c r="C39" s="404"/>
      <c r="D39" s="404"/>
      <c r="E39" s="404"/>
      <c r="F39" s="404"/>
      <c r="G39" s="404"/>
      <c r="H39" s="404"/>
      <c r="I39" s="405"/>
      <c r="J39" s="305" t="s">
        <v>785</v>
      </c>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3" t="s">
        <v>492</v>
      </c>
      <c r="AS39" s="303"/>
      <c r="AT39" s="303"/>
      <c r="AU39" s="303"/>
      <c r="AV39" s="303"/>
      <c r="AW39" s="303"/>
      <c r="AX39" s="303"/>
      <c r="AY39" s="303"/>
      <c r="AZ39" s="303"/>
      <c r="BA39" s="304"/>
    </row>
    <row r="40" spans="2:53" ht="24" customHeight="1" thickBot="1" x14ac:dyDescent="0.2">
      <c r="B40" s="409" t="s">
        <v>320</v>
      </c>
      <c r="C40" s="410"/>
      <c r="D40" s="410"/>
      <c r="E40" s="410"/>
      <c r="F40" s="410"/>
      <c r="G40" s="410"/>
      <c r="H40" s="410"/>
      <c r="I40" s="411"/>
      <c r="J40" s="290" t="s">
        <v>488</v>
      </c>
      <c r="K40" s="290"/>
      <c r="L40" s="290"/>
      <c r="M40" s="315" t="s">
        <v>333</v>
      </c>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6"/>
    </row>
    <row r="41" spans="2:53" ht="13.5" customHeight="1" x14ac:dyDescent="0.15">
      <c r="B41" s="107" t="s">
        <v>334</v>
      </c>
      <c r="J41" s="252"/>
      <c r="K41" s="252"/>
      <c r="L41" s="252"/>
      <c r="M41" s="252"/>
      <c r="N41" s="252"/>
      <c r="O41" s="253"/>
      <c r="P41" s="252"/>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row>
    <row r="42" spans="2:53" ht="13.5" customHeight="1" x14ac:dyDescent="0.15">
      <c r="B42" s="107" t="s">
        <v>335</v>
      </c>
      <c r="J42" s="252"/>
      <c r="K42" s="252"/>
      <c r="L42" s="252"/>
      <c r="M42" s="252"/>
      <c r="N42" s="252"/>
      <c r="O42" s="253"/>
      <c r="P42" s="252"/>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row>
    <row r="43" spans="2:53" ht="18" customHeight="1" x14ac:dyDescent="0.15">
      <c r="B43" s="107"/>
      <c r="J43" s="252"/>
      <c r="K43" s="252"/>
      <c r="L43" s="252"/>
      <c r="M43" s="252"/>
      <c r="N43" s="252"/>
      <c r="O43" s="253"/>
      <c r="P43" s="252"/>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row>
    <row r="44" spans="2:53" ht="18" customHeight="1" thickBot="1" x14ac:dyDescent="0.2">
      <c r="B44" s="2"/>
      <c r="C44" s="2"/>
      <c r="D44" s="2"/>
      <c r="E44" s="2"/>
      <c r="F44" s="2"/>
      <c r="G44" s="2"/>
      <c r="H44" s="2"/>
      <c r="I44" s="2"/>
      <c r="J44" s="2"/>
      <c r="K44" s="2"/>
      <c r="L44" s="2"/>
      <c r="M44" s="2"/>
      <c r="N44" s="2"/>
      <c r="O44" s="2"/>
      <c r="P44" s="2"/>
      <c r="Q44" s="7"/>
      <c r="R44" s="7"/>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row>
    <row r="45" spans="2:53" s="1" customFormat="1" ht="6.75" customHeight="1" x14ac:dyDescent="0.15">
      <c r="B45" s="353" t="s">
        <v>322</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5"/>
    </row>
    <row r="46" spans="2:53" s="1" customFormat="1" ht="6.75" customHeight="1" x14ac:dyDescent="0.15">
      <c r="B46" s="356"/>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8"/>
    </row>
    <row r="47" spans="2:53" s="1" customFormat="1" ht="6.75" customHeight="1" x14ac:dyDescent="0.15">
      <c r="B47" s="356"/>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8"/>
    </row>
    <row r="48" spans="2:53" s="1" customFormat="1" ht="6.75" customHeight="1" thickBot="1" x14ac:dyDescent="0.2">
      <c r="B48" s="359"/>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1"/>
    </row>
    <row r="49" spans="2:53" ht="8.25" customHeight="1" thickBot="1" x14ac:dyDescent="0.2">
      <c r="B49" s="2"/>
      <c r="C49" s="2"/>
      <c r="D49" s="2"/>
      <c r="E49" s="2"/>
      <c r="F49" s="2"/>
      <c r="G49" s="2"/>
      <c r="H49" s="2"/>
      <c r="I49" s="2"/>
      <c r="J49" s="2"/>
      <c r="K49" s="2"/>
      <c r="L49" s="2"/>
      <c r="M49" s="2"/>
      <c r="N49" s="2"/>
      <c r="O49" s="2"/>
      <c r="P49" s="2"/>
      <c r="Q49" s="7"/>
      <c r="R49" s="7"/>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row>
    <row r="50" spans="2:53" s="1" customFormat="1" ht="12.75" customHeight="1" x14ac:dyDescent="0.15">
      <c r="B50" s="164"/>
      <c r="C50" s="165"/>
      <c r="D50" s="165"/>
      <c r="E50" s="165"/>
      <c r="F50" s="165"/>
      <c r="G50" s="373" t="s">
        <v>493</v>
      </c>
      <c r="H50" s="374"/>
      <c r="I50" s="375"/>
      <c r="J50" s="322" t="str">
        <f>ﾌﾘｶﾞﾅ②!AQ24</f>
        <v/>
      </c>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3"/>
    </row>
    <row r="51" spans="2:53" s="1" customFormat="1" ht="30" customHeight="1" thickBot="1" x14ac:dyDescent="0.2">
      <c r="B51" s="367" t="s">
        <v>487</v>
      </c>
      <c r="C51" s="368"/>
      <c r="D51" s="368"/>
      <c r="E51" s="368"/>
      <c r="F51" s="368"/>
      <c r="G51" s="368"/>
      <c r="H51" s="368"/>
      <c r="I51" s="369"/>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2"/>
    </row>
    <row r="52" spans="2:53" s="1" customFormat="1" ht="18" customHeight="1" x14ac:dyDescent="0.15">
      <c r="B52" s="110"/>
      <c r="C52" s="110"/>
      <c r="D52" s="110"/>
      <c r="E52" s="110"/>
      <c r="F52" s="110"/>
      <c r="G52" s="110"/>
      <c r="H52" s="110"/>
      <c r="I52" s="110"/>
      <c r="J52" s="13"/>
      <c r="K52" s="10"/>
      <c r="L52" s="10"/>
      <c r="M52" s="10"/>
      <c r="N52" s="10"/>
      <c r="O52" s="10"/>
      <c r="P52" s="10"/>
      <c r="Q52" s="10"/>
      <c r="R52" s="10"/>
      <c r="S52" s="10"/>
      <c r="T52" s="10"/>
      <c r="U52" s="10"/>
      <c r="V52" s="10"/>
      <c r="W52" s="10"/>
      <c r="X52" s="10"/>
      <c r="Y52" s="10"/>
      <c r="Z52" s="10"/>
      <c r="AA52" s="10"/>
      <c r="AB52" s="251"/>
      <c r="AC52" s="251"/>
      <c r="AD52" s="251"/>
      <c r="AE52" s="251"/>
      <c r="AF52" s="251"/>
      <c r="AG52" s="251"/>
      <c r="AH52" s="251"/>
      <c r="AI52" s="251"/>
      <c r="AJ52" s="251"/>
      <c r="AK52" s="15"/>
      <c r="AL52" s="251"/>
      <c r="AM52" s="251"/>
      <c r="AN52" s="251"/>
      <c r="AO52" s="251"/>
      <c r="AP52" s="251"/>
      <c r="AQ52" s="251"/>
      <c r="AR52" s="251"/>
      <c r="AS52" s="251"/>
      <c r="AT52" s="251"/>
      <c r="AU52" s="251"/>
      <c r="AV52" s="251"/>
      <c r="AW52" s="251"/>
      <c r="AX52" s="251"/>
      <c r="AY52" s="251"/>
      <c r="AZ52" s="251"/>
      <c r="BA52" s="251"/>
    </row>
    <row r="53" spans="2:53" ht="18" customHeight="1" thickBot="1" x14ac:dyDescent="0.2">
      <c r="J53" s="252"/>
      <c r="K53" s="252"/>
      <c r="L53" s="252"/>
      <c r="M53" s="252"/>
      <c r="N53" s="252"/>
      <c r="O53" s="253"/>
      <c r="P53" s="252"/>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row>
    <row r="54" spans="2:53" s="1" customFormat="1" ht="6.75" customHeight="1" x14ac:dyDescent="0.15">
      <c r="B54" s="353" t="s">
        <v>323</v>
      </c>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5"/>
    </row>
    <row r="55" spans="2:53" s="1" customFormat="1" ht="6.75" customHeight="1" x14ac:dyDescent="0.15">
      <c r="B55" s="356"/>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7"/>
      <c r="AZ55" s="357"/>
      <c r="BA55" s="358"/>
    </row>
    <row r="56" spans="2:53" s="1" customFormat="1" ht="6.75" customHeight="1" x14ac:dyDescent="0.15">
      <c r="B56" s="356"/>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8"/>
    </row>
    <row r="57" spans="2:53" s="1" customFormat="1" ht="6.75" customHeight="1" thickBot="1" x14ac:dyDescent="0.2">
      <c r="B57" s="359"/>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1"/>
    </row>
    <row r="58" spans="2:53" ht="8.25" customHeight="1" thickBot="1" x14ac:dyDescent="0.2">
      <c r="B58" s="2"/>
      <c r="C58" s="2"/>
      <c r="D58" s="2"/>
      <c r="E58" s="2"/>
      <c r="F58" s="2"/>
      <c r="G58" s="2"/>
      <c r="H58" s="2"/>
      <c r="I58" s="2"/>
      <c r="J58" s="2"/>
      <c r="K58" s="2"/>
      <c r="L58" s="2"/>
      <c r="M58" s="2"/>
      <c r="N58" s="2"/>
      <c r="O58" s="2"/>
      <c r="P58" s="2"/>
      <c r="Q58" s="7"/>
      <c r="R58" s="7"/>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row>
    <row r="59" spans="2:53" s="1" customFormat="1" ht="12.75" customHeight="1" x14ac:dyDescent="0.15">
      <c r="B59" s="164"/>
      <c r="C59" s="165"/>
      <c r="D59" s="165"/>
      <c r="E59" s="165"/>
      <c r="F59" s="165"/>
      <c r="G59" s="373" t="s">
        <v>483</v>
      </c>
      <c r="H59" s="374"/>
      <c r="I59" s="375"/>
      <c r="J59" s="321" t="str">
        <f>ﾌﾘｶﾞﾅ②!AQ28</f>
        <v/>
      </c>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3"/>
    </row>
    <row r="60" spans="2:53" s="1" customFormat="1" ht="30" customHeight="1" x14ac:dyDescent="0.15">
      <c r="B60" s="376" t="s">
        <v>485</v>
      </c>
      <c r="C60" s="377"/>
      <c r="D60" s="377"/>
      <c r="E60" s="377"/>
      <c r="F60" s="377"/>
      <c r="G60" s="377"/>
      <c r="H60" s="377"/>
      <c r="I60" s="378"/>
      <c r="J60" s="433"/>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5"/>
    </row>
    <row r="61" spans="2:53" s="1" customFormat="1" ht="25.5" customHeight="1" thickBot="1" x14ac:dyDescent="0.2">
      <c r="B61" s="367"/>
      <c r="C61" s="368"/>
      <c r="D61" s="368"/>
      <c r="E61" s="368"/>
      <c r="F61" s="368"/>
      <c r="G61" s="368"/>
      <c r="H61" s="368"/>
      <c r="I61" s="369"/>
      <c r="J61" s="305" t="s">
        <v>785</v>
      </c>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3" t="s">
        <v>492</v>
      </c>
      <c r="AS61" s="303"/>
      <c r="AT61" s="303"/>
      <c r="AU61" s="303"/>
      <c r="AV61" s="303"/>
      <c r="AW61" s="303"/>
      <c r="AX61" s="303"/>
      <c r="AY61" s="303"/>
      <c r="AZ61" s="303"/>
      <c r="BA61" s="304"/>
    </row>
    <row r="62" spans="2:53" s="1" customFormat="1" ht="12.75" customHeight="1" x14ac:dyDescent="0.15">
      <c r="B62" s="164"/>
      <c r="C62" s="165"/>
      <c r="D62" s="165"/>
      <c r="E62" s="165"/>
      <c r="F62" s="165"/>
      <c r="G62" s="373" t="s">
        <v>483</v>
      </c>
      <c r="H62" s="374"/>
      <c r="I62" s="37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6"/>
    </row>
    <row r="63" spans="2:53" ht="30" customHeight="1" x14ac:dyDescent="0.15">
      <c r="B63" s="376" t="s">
        <v>496</v>
      </c>
      <c r="C63" s="402"/>
      <c r="D63" s="402"/>
      <c r="E63" s="402"/>
      <c r="F63" s="402"/>
      <c r="G63" s="402"/>
      <c r="H63" s="402"/>
      <c r="I63" s="402"/>
      <c r="J63" s="433"/>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5"/>
    </row>
    <row r="64" spans="2:53" ht="25.5" customHeight="1" thickBot="1" x14ac:dyDescent="0.2">
      <c r="B64" s="403"/>
      <c r="C64" s="404"/>
      <c r="D64" s="404"/>
      <c r="E64" s="404"/>
      <c r="F64" s="404"/>
      <c r="G64" s="404"/>
      <c r="H64" s="404"/>
      <c r="I64" s="405"/>
      <c r="J64" s="305" t="s">
        <v>785</v>
      </c>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3" t="s">
        <v>492</v>
      </c>
      <c r="AS64" s="303"/>
      <c r="AT64" s="303"/>
      <c r="AU64" s="303"/>
      <c r="AV64" s="303"/>
      <c r="AW64" s="303"/>
      <c r="AX64" s="303"/>
      <c r="AY64" s="303"/>
      <c r="AZ64" s="303"/>
      <c r="BA64" s="304"/>
    </row>
    <row r="65" spans="2:53" ht="20.100000000000001" customHeight="1" thickBot="1" x14ac:dyDescent="0.2">
      <c r="B65" s="166"/>
      <c r="C65" s="249"/>
      <c r="D65" s="249"/>
      <c r="E65" s="249"/>
      <c r="F65" s="249"/>
      <c r="G65" s="249"/>
      <c r="H65" s="249"/>
      <c r="I65" s="249"/>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5"/>
      <c r="AO65" s="251"/>
      <c r="AP65" s="251"/>
      <c r="AQ65" s="251"/>
      <c r="AR65" s="251"/>
      <c r="AS65" s="251"/>
      <c r="AT65" s="251"/>
      <c r="AU65" s="251"/>
      <c r="AV65" s="251"/>
      <c r="AW65" s="251"/>
      <c r="AX65" s="251"/>
      <c r="AY65" s="251"/>
      <c r="AZ65" s="251"/>
      <c r="BA65" s="167"/>
    </row>
    <row r="66" spans="2:53" s="1" customFormat="1" ht="6.75" customHeight="1" x14ac:dyDescent="0.15">
      <c r="B66" s="353" t="s">
        <v>324</v>
      </c>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4"/>
      <c r="AY66" s="354"/>
      <c r="AZ66" s="354"/>
      <c r="BA66" s="355"/>
    </row>
    <row r="67" spans="2:53" s="1" customFormat="1" ht="6.75" customHeight="1" x14ac:dyDescent="0.15">
      <c r="B67" s="356"/>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7"/>
      <c r="AZ67" s="357"/>
      <c r="BA67" s="358"/>
    </row>
    <row r="68" spans="2:53" s="1" customFormat="1" ht="6.75" customHeight="1" x14ac:dyDescent="0.15">
      <c r="B68" s="356"/>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8"/>
    </row>
    <row r="69" spans="2:53" s="1" customFormat="1" ht="6.75" customHeight="1" thickBot="1" x14ac:dyDescent="0.2">
      <c r="B69" s="359"/>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0"/>
      <c r="BA69" s="361"/>
    </row>
    <row r="70" spans="2:53" ht="8.25" customHeight="1" thickBot="1" x14ac:dyDescent="0.2"/>
    <row r="71" spans="2:53" ht="13.5" customHeight="1" x14ac:dyDescent="0.15">
      <c r="B71" s="326" t="s">
        <v>325</v>
      </c>
      <c r="C71" s="327"/>
      <c r="D71" s="327"/>
      <c r="E71" s="327"/>
      <c r="F71" s="327"/>
      <c r="G71" s="327"/>
      <c r="H71" s="327"/>
      <c r="I71" s="328"/>
      <c r="J71" s="379" t="s">
        <v>326</v>
      </c>
      <c r="K71" s="380"/>
      <c r="L71" s="380"/>
      <c r="M71" s="380"/>
      <c r="N71" s="380"/>
      <c r="O71" s="386"/>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8"/>
    </row>
    <row r="72" spans="2:53" ht="13.5" customHeight="1" x14ac:dyDescent="0.15">
      <c r="B72" s="376"/>
      <c r="C72" s="377"/>
      <c r="D72" s="377"/>
      <c r="E72" s="377"/>
      <c r="F72" s="377"/>
      <c r="G72" s="377"/>
      <c r="H72" s="377"/>
      <c r="I72" s="378"/>
      <c r="J72" s="381"/>
      <c r="K72" s="382"/>
      <c r="L72" s="382"/>
      <c r="M72" s="382"/>
      <c r="N72" s="382"/>
      <c r="O72" s="389"/>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0"/>
      <c r="AY72" s="390"/>
      <c r="AZ72" s="390"/>
      <c r="BA72" s="391"/>
    </row>
    <row r="73" spans="2:53" ht="13.5" customHeight="1" x14ac:dyDescent="0.15">
      <c r="B73" s="376"/>
      <c r="C73" s="377"/>
      <c r="D73" s="377"/>
      <c r="E73" s="377"/>
      <c r="F73" s="377"/>
      <c r="G73" s="377"/>
      <c r="H73" s="377"/>
      <c r="I73" s="378"/>
      <c r="J73" s="383" t="s">
        <v>327</v>
      </c>
      <c r="K73" s="384"/>
      <c r="L73" s="384"/>
      <c r="M73" s="384"/>
      <c r="N73" s="384"/>
      <c r="O73" s="307" t="s">
        <v>336</v>
      </c>
      <c r="P73" s="308"/>
      <c r="Q73" s="308"/>
      <c r="R73" s="392"/>
      <c r="S73" s="392"/>
      <c r="T73" s="392"/>
      <c r="U73" s="392"/>
      <c r="V73" s="392"/>
      <c r="W73" s="392"/>
      <c r="X73" s="392"/>
      <c r="Y73" s="392"/>
      <c r="Z73" s="392"/>
      <c r="AA73" s="392"/>
      <c r="AB73" s="392"/>
      <c r="AC73" s="392"/>
      <c r="AD73" s="392"/>
      <c r="AE73" s="392"/>
      <c r="AF73" s="393"/>
      <c r="AG73" s="394" t="s">
        <v>328</v>
      </c>
      <c r="AH73" s="395"/>
      <c r="AI73" s="395"/>
      <c r="AJ73" s="395"/>
      <c r="AK73" s="395"/>
      <c r="AL73" s="396"/>
      <c r="AM73" s="291" t="s">
        <v>337</v>
      </c>
      <c r="AN73" s="294"/>
      <c r="AO73" s="294"/>
      <c r="AP73" s="294"/>
      <c r="AQ73" s="297" t="s">
        <v>338</v>
      </c>
      <c r="AR73" s="294"/>
      <c r="AS73" s="294"/>
      <c r="AT73" s="294"/>
      <c r="AU73" s="300" t="s">
        <v>339</v>
      </c>
      <c r="AV73" s="284"/>
      <c r="AW73" s="284"/>
      <c r="AX73" s="284"/>
      <c r="AY73" s="284"/>
      <c r="AZ73" s="284"/>
      <c r="BA73" s="285"/>
    </row>
    <row r="74" spans="2:53" ht="13.5" customHeight="1" x14ac:dyDescent="0.15">
      <c r="B74" s="376"/>
      <c r="C74" s="377"/>
      <c r="D74" s="377"/>
      <c r="E74" s="377"/>
      <c r="F74" s="377"/>
      <c r="G74" s="377"/>
      <c r="H74" s="377"/>
      <c r="I74" s="378"/>
      <c r="J74" s="385"/>
      <c r="K74" s="385"/>
      <c r="L74" s="385"/>
      <c r="M74" s="385"/>
      <c r="N74" s="385"/>
      <c r="O74" s="309"/>
      <c r="P74" s="310"/>
      <c r="Q74" s="310"/>
      <c r="R74" s="310"/>
      <c r="S74" s="310"/>
      <c r="T74" s="310"/>
      <c r="U74" s="310"/>
      <c r="V74" s="310"/>
      <c r="W74" s="310"/>
      <c r="X74" s="310"/>
      <c r="Y74" s="310"/>
      <c r="Z74" s="310"/>
      <c r="AA74" s="310"/>
      <c r="AB74" s="310"/>
      <c r="AC74" s="310"/>
      <c r="AD74" s="310"/>
      <c r="AE74" s="310"/>
      <c r="AF74" s="311"/>
      <c r="AG74" s="397"/>
      <c r="AH74" s="377"/>
      <c r="AI74" s="377"/>
      <c r="AJ74" s="377"/>
      <c r="AK74" s="377"/>
      <c r="AL74" s="378"/>
      <c r="AM74" s="292"/>
      <c r="AN74" s="295"/>
      <c r="AO74" s="295"/>
      <c r="AP74" s="295"/>
      <c r="AQ74" s="298"/>
      <c r="AR74" s="295"/>
      <c r="AS74" s="295"/>
      <c r="AT74" s="295"/>
      <c r="AU74" s="301"/>
      <c r="AV74" s="286"/>
      <c r="AW74" s="286"/>
      <c r="AX74" s="286"/>
      <c r="AY74" s="286"/>
      <c r="AZ74" s="286"/>
      <c r="BA74" s="287"/>
    </row>
    <row r="75" spans="2:53" ht="13.5" customHeight="1" x14ac:dyDescent="0.15">
      <c r="B75" s="329"/>
      <c r="C75" s="330"/>
      <c r="D75" s="330"/>
      <c r="E75" s="330"/>
      <c r="F75" s="330"/>
      <c r="G75" s="330"/>
      <c r="H75" s="330"/>
      <c r="I75" s="331"/>
      <c r="J75" s="382"/>
      <c r="K75" s="382"/>
      <c r="L75" s="382"/>
      <c r="M75" s="382"/>
      <c r="N75" s="382"/>
      <c r="O75" s="312"/>
      <c r="P75" s="313"/>
      <c r="Q75" s="313"/>
      <c r="R75" s="313"/>
      <c r="S75" s="313"/>
      <c r="T75" s="313"/>
      <c r="U75" s="313"/>
      <c r="V75" s="313"/>
      <c r="W75" s="313"/>
      <c r="X75" s="313"/>
      <c r="Y75" s="313"/>
      <c r="Z75" s="313"/>
      <c r="AA75" s="313"/>
      <c r="AB75" s="313"/>
      <c r="AC75" s="313"/>
      <c r="AD75" s="313"/>
      <c r="AE75" s="313"/>
      <c r="AF75" s="314"/>
      <c r="AG75" s="398"/>
      <c r="AH75" s="330"/>
      <c r="AI75" s="330"/>
      <c r="AJ75" s="330"/>
      <c r="AK75" s="330"/>
      <c r="AL75" s="331"/>
      <c r="AM75" s="293"/>
      <c r="AN75" s="296"/>
      <c r="AO75" s="296"/>
      <c r="AP75" s="296"/>
      <c r="AQ75" s="299"/>
      <c r="AR75" s="296"/>
      <c r="AS75" s="296"/>
      <c r="AT75" s="296"/>
      <c r="AU75" s="302"/>
      <c r="AV75" s="288"/>
      <c r="AW75" s="288"/>
      <c r="AX75" s="288"/>
      <c r="AY75" s="288"/>
      <c r="AZ75" s="288"/>
      <c r="BA75" s="289"/>
    </row>
    <row r="76" spans="2:53" ht="50.1" customHeight="1" thickBot="1" x14ac:dyDescent="0.2">
      <c r="B76" s="367" t="s">
        <v>340</v>
      </c>
      <c r="C76" s="368"/>
      <c r="D76" s="368"/>
      <c r="E76" s="368"/>
      <c r="F76" s="368"/>
      <c r="G76" s="368"/>
      <c r="H76" s="368"/>
      <c r="I76" s="369"/>
      <c r="J76" s="427" t="s">
        <v>341</v>
      </c>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9"/>
    </row>
    <row r="77" spans="2:53" ht="18" customHeight="1" x14ac:dyDescent="0.15">
      <c r="B77" s="111"/>
      <c r="C77" s="111"/>
      <c r="D77" s="111"/>
      <c r="E77" s="111"/>
      <c r="F77" s="111"/>
      <c r="G77" s="111"/>
      <c r="H77" s="111"/>
      <c r="I77" s="111"/>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row>
    <row r="78" spans="2:53" ht="18" customHeight="1" x14ac:dyDescent="0.15"/>
    <row r="79" spans="2:53" ht="18.75" x14ac:dyDescent="0.15">
      <c r="B79" s="112"/>
    </row>
  </sheetData>
  <sheetProtection algorithmName="SHA-512" hashValue="hHYTqBbdbK3jjL+tiTqc5zqNY2/2D4iXGb5Mdm0I48zm4MGc0tgr5sMrgdEUyBtmpEjt0yah+ipWB4kjRf/TAw==" saltValue="jPs7yGax7zlUs+gRAjr89A==" spinCount="100000" sheet="1" objects="1" scenarios="1"/>
  <mergeCells count="88">
    <mergeCell ref="J25:BA25"/>
    <mergeCell ref="G25:I25"/>
    <mergeCell ref="J26:BA26"/>
    <mergeCell ref="B26:I27"/>
    <mergeCell ref="J63:BA63"/>
    <mergeCell ref="B38:I39"/>
    <mergeCell ref="G34:I34"/>
    <mergeCell ref="M40:BA40"/>
    <mergeCell ref="J34:BA34"/>
    <mergeCell ref="J37:BA37"/>
    <mergeCell ref="J27:AQ27"/>
    <mergeCell ref="AR27:BA27"/>
    <mergeCell ref="J39:AQ39"/>
    <mergeCell ref="AR39:BA39"/>
    <mergeCell ref="B35:I36"/>
    <mergeCell ref="G37:I37"/>
    <mergeCell ref="AG73:AL75"/>
    <mergeCell ref="O71:BA72"/>
    <mergeCell ref="B54:BA57"/>
    <mergeCell ref="G62:I62"/>
    <mergeCell ref="J62:BA62"/>
    <mergeCell ref="O74:AF75"/>
    <mergeCell ref="AM73:AM75"/>
    <mergeCell ref="AN73:AP75"/>
    <mergeCell ref="AQ73:AQ75"/>
    <mergeCell ref="AR73:AT75"/>
    <mergeCell ref="AU73:AU75"/>
    <mergeCell ref="AV73:BA75"/>
    <mergeCell ref="J38:BA38"/>
    <mergeCell ref="J35:BA35"/>
    <mergeCell ref="B29:BA32"/>
    <mergeCell ref="J36:AQ36"/>
    <mergeCell ref="AR36:BA36"/>
    <mergeCell ref="B76:I76"/>
    <mergeCell ref="J76:BA76"/>
    <mergeCell ref="B66:BA69"/>
    <mergeCell ref="R73:AF73"/>
    <mergeCell ref="B51:I51"/>
    <mergeCell ref="J51:BA51"/>
    <mergeCell ref="J59:BA59"/>
    <mergeCell ref="J71:N72"/>
    <mergeCell ref="B63:I64"/>
    <mergeCell ref="G59:I59"/>
    <mergeCell ref="J60:BA60"/>
    <mergeCell ref="J64:AQ64"/>
    <mergeCell ref="AR64:BA64"/>
    <mergeCell ref="B71:I75"/>
    <mergeCell ref="J73:N75"/>
    <mergeCell ref="O73:Q73"/>
    <mergeCell ref="B40:I40"/>
    <mergeCell ref="J61:AQ61"/>
    <mergeCell ref="AR61:BA61"/>
    <mergeCell ref="G50:I50"/>
    <mergeCell ref="J50:BA50"/>
    <mergeCell ref="B45:BA48"/>
    <mergeCell ref="B60:I61"/>
    <mergeCell ref="J40:L40"/>
    <mergeCell ref="B23:I24"/>
    <mergeCell ref="J23:BA23"/>
    <mergeCell ref="J24:AQ24"/>
    <mergeCell ref="AR24:BA24"/>
    <mergeCell ref="J22:BA22"/>
    <mergeCell ref="B21:I21"/>
    <mergeCell ref="J20:BA20"/>
    <mergeCell ref="J21:BA21"/>
    <mergeCell ref="Y11:AZ11"/>
    <mergeCell ref="G22:I22"/>
    <mergeCell ref="B11:I11"/>
    <mergeCell ref="J11:M11"/>
    <mergeCell ref="N11:Q11"/>
    <mergeCell ref="R11:U11"/>
    <mergeCell ref="V11:X11"/>
    <mergeCell ref="G20:I20"/>
    <mergeCell ref="B13:I13"/>
    <mergeCell ref="J13:X13"/>
    <mergeCell ref="B15:BA18"/>
    <mergeCell ref="B2:BA5"/>
    <mergeCell ref="AS6:AT6"/>
    <mergeCell ref="B8:I9"/>
    <mergeCell ref="J8:L8"/>
    <mergeCell ref="M8:BA8"/>
    <mergeCell ref="AV6:AW6"/>
    <mergeCell ref="AY6:AZ6"/>
    <mergeCell ref="J10:BA10"/>
    <mergeCell ref="B10:I10"/>
    <mergeCell ref="J9:BA9"/>
    <mergeCell ref="W7:AJ7"/>
    <mergeCell ref="AU7:BA7"/>
  </mergeCells>
  <phoneticPr fontId="27"/>
  <dataValidations count="6">
    <dataValidation type="list" allowBlank="1" showInputMessage="1" showErrorMessage="1" sqref="J40">
      <formula1>"□,■"</formula1>
    </dataValidation>
    <dataValidation type="list" allowBlank="1" showInputMessage="1" showErrorMessage="1" sqref="V11">
      <formula1>"市,区,郡"</formula1>
    </dataValidation>
    <dataValidation type="list" allowBlank="1" showInputMessage="1" showErrorMessage="1" sqref="N11">
      <formula1>"都,道,府,県"</formula1>
    </dataValidation>
    <dataValidation type="custom" allowBlank="1" showInputMessage="1" showErrorMessage="1" error="8文字以上の半角英数字で入力ください。_x000a_&quot;-&quot;，&quot;_&quot;，&quot;.&quot;，&quot;@&quot;，&quot;#&quot;, &quot;$&quot;は使用できます。" sqref="J63:BA63">
      <formula1>AND(J63&lt;DBCS(J63),LEN(J63)&gt;7)</formula1>
    </dataValidation>
    <dataValidation type="custom" allowBlank="1" showInputMessage="1" showErrorMessage="1" error="32文字以内の半角英数字で入力ください。_x000a_&quot;-&quot;，&quot;_&quot;，&quot;.&quot;，&quot;@&quot;，&quot;#&quot;, &quot;$&quot;は使用できます。" sqref="J21:BA21 J23:BA23 J35:BA35 J51:BA51 J60:BA60">
      <formula1>AND(J21&lt;DBCS(J21),LEN(J21)&lt;33)</formula1>
    </dataValidation>
    <dataValidation type="custom" allowBlank="1" showInputMessage="1" showErrorMessage="1" error="8文字以上の半角英数字で入力ください。_x000a_&quot;-&quot;，&quot;_&quot;，&quot;.&quot;，&quot;@&quot;，&quot;#&quot;, &quot;$&quot;は使用できます。" sqref="J26:BA26 J38:BA38">
      <formula1>AND(J26&lt;DBCS(J26),LEN(J26)&gt;7)</formula1>
    </dataValidation>
  </dataValidations>
  <pageMargins left="0.25" right="0.25" top="0.75" bottom="0.75" header="0.3" footer="0.3"/>
  <pageSetup paperSize="9" scale="6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8D8E80FD-73A4-4D66-A2F2-49D9CA03CD4D}">
            <xm:f>ﾌﾘｶﾞﾅ②!$D$37&gt;0</xm:f>
            <x14:dxf>
              <fill>
                <patternFill>
                  <bgColor rgb="FFFF0000"/>
                </patternFill>
              </fill>
            </x14:dxf>
          </x14:cfRule>
          <xm:sqref>J21:BA21</xm:sqref>
        </x14:conditionalFormatting>
        <x14:conditionalFormatting xmlns:xm="http://schemas.microsoft.com/office/excel/2006/main">
          <x14:cfRule type="expression" priority="7" id="{25EE6AFE-8539-420D-B1D3-79FA9698B74D}">
            <xm:f>ﾌﾘｶﾞﾅ②!$H$37&gt;0</xm:f>
            <x14:dxf>
              <fill>
                <patternFill>
                  <bgColor rgb="FFFF0000"/>
                </patternFill>
              </fill>
            </x14:dxf>
          </x14:cfRule>
          <xm:sqref>J23:BA23</xm:sqref>
        </x14:conditionalFormatting>
        <x14:conditionalFormatting xmlns:xm="http://schemas.microsoft.com/office/excel/2006/main">
          <x14:cfRule type="expression" priority="6" id="{FEAFBB4A-4D99-4133-B278-CB4ED35FFD4C}">
            <xm:f>ﾌﾘｶﾞﾅ②!$L$37&gt;0</xm:f>
            <x14:dxf>
              <fill>
                <patternFill>
                  <bgColor rgb="FFFF0000"/>
                </patternFill>
              </fill>
            </x14:dxf>
          </x14:cfRule>
          <xm:sqref>J26:BA26</xm:sqref>
        </x14:conditionalFormatting>
        <x14:conditionalFormatting xmlns:xm="http://schemas.microsoft.com/office/excel/2006/main">
          <x14:cfRule type="expression" priority="5" id="{7FE361E1-2CA7-4979-B157-F6A64287B1E1}">
            <xm:f>ﾌﾘｶﾞﾅ②!$P$37&gt;0</xm:f>
            <x14:dxf>
              <fill>
                <patternFill>
                  <bgColor rgb="FFFF0000"/>
                </patternFill>
              </fill>
            </x14:dxf>
          </x14:cfRule>
          <xm:sqref>J35:BA35</xm:sqref>
        </x14:conditionalFormatting>
        <x14:conditionalFormatting xmlns:xm="http://schemas.microsoft.com/office/excel/2006/main">
          <x14:cfRule type="expression" priority="4" id="{C0B09721-5CEE-419C-9454-C75916B6CE1A}">
            <xm:f>ﾌﾘｶﾞﾅ②!$T$37&gt;0</xm:f>
            <x14:dxf>
              <fill>
                <patternFill>
                  <bgColor rgb="FFFF0000"/>
                </patternFill>
              </fill>
            </x14:dxf>
          </x14:cfRule>
          <xm:sqref>J38:BA38</xm:sqref>
        </x14:conditionalFormatting>
        <x14:conditionalFormatting xmlns:xm="http://schemas.microsoft.com/office/excel/2006/main">
          <x14:cfRule type="expression" priority="3" id="{75C970DE-7800-4A12-8801-E2D1B1C5D073}">
            <xm:f>ﾌﾘｶﾞﾅ②!$X$37&gt;0</xm:f>
            <x14:dxf>
              <fill>
                <patternFill>
                  <bgColor rgb="FFFF0000"/>
                </patternFill>
              </fill>
            </x14:dxf>
          </x14:cfRule>
          <xm:sqref>J51:BA51</xm:sqref>
        </x14:conditionalFormatting>
        <x14:conditionalFormatting xmlns:xm="http://schemas.microsoft.com/office/excel/2006/main">
          <x14:cfRule type="expression" priority="2" id="{F6745F30-0B45-4213-8987-319A022D9DB2}">
            <xm:f>ﾌﾘｶﾞﾅ②!$AB$37&gt;0</xm:f>
            <x14:dxf>
              <fill>
                <patternFill>
                  <bgColor rgb="FFFF0000"/>
                </patternFill>
              </fill>
            </x14:dxf>
          </x14:cfRule>
          <xm:sqref>J60:BA60</xm:sqref>
        </x14:conditionalFormatting>
        <x14:conditionalFormatting xmlns:xm="http://schemas.microsoft.com/office/excel/2006/main">
          <x14:cfRule type="expression" priority="1" id="{1F4B1080-A4B0-47C0-9582-277CB9496F1D}">
            <xm:f>ﾌﾘｶﾞﾅ②!$AF$37&gt;0</xm:f>
            <x14:dxf>
              <fill>
                <patternFill>
                  <bgColor rgb="FFFF0000"/>
                </patternFill>
              </fill>
            </x14:dxf>
          </x14:cfRule>
          <xm:sqref>J63:BA63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00"/>
  <sheetViews>
    <sheetView topLeftCell="AD1" zoomScale="85" zoomScaleNormal="85" workbookViewId="0">
      <selection activeCell="AQ35" sqref="AQ35"/>
    </sheetView>
  </sheetViews>
  <sheetFormatPr defaultColWidth="12.625" defaultRowHeight="15" customHeight="1" x14ac:dyDescent="0.15"/>
  <cols>
    <col min="1" max="24" width="8.625" style="254" customWidth="1"/>
    <col min="25" max="36" width="8.625" style="255" customWidth="1"/>
    <col min="37" max="40" width="8.625" style="254" customWidth="1"/>
    <col min="41" max="41" width="7" style="254" customWidth="1"/>
    <col min="42" max="42" width="16.125" style="254" bestFit="1" customWidth="1"/>
    <col min="43" max="63" width="8.625" style="254" customWidth="1"/>
    <col min="64" max="16384" width="12.625" style="254"/>
  </cols>
  <sheetData>
    <row r="1" spans="1:63" ht="13.5" customHeight="1" thickBot="1" x14ac:dyDescent="0.2"/>
    <row r="2" spans="1:63" ht="13.5" customHeight="1" thickBot="1" x14ac:dyDescent="0.2">
      <c r="A2" s="256"/>
      <c r="B2" s="256"/>
      <c r="C2" s="256"/>
      <c r="D2" s="256"/>
      <c r="E2" s="256"/>
      <c r="F2" s="256"/>
      <c r="G2" s="256"/>
      <c r="H2" s="256"/>
      <c r="I2" s="256"/>
      <c r="J2" s="256"/>
      <c r="K2" s="256"/>
      <c r="L2" s="256"/>
      <c r="M2" s="256"/>
      <c r="N2" s="256"/>
      <c r="O2" s="256"/>
      <c r="P2" s="256"/>
      <c r="Q2" s="256"/>
      <c r="R2" s="256"/>
      <c r="S2" s="256"/>
      <c r="T2" s="256"/>
      <c r="U2" s="256"/>
      <c r="V2" s="256"/>
      <c r="W2" s="256"/>
      <c r="X2" s="256"/>
      <c r="Y2" s="257"/>
      <c r="Z2" s="257"/>
      <c r="AA2" s="257"/>
      <c r="AB2" s="257"/>
      <c r="AC2" s="257"/>
      <c r="AD2" s="257"/>
      <c r="AE2" s="257"/>
      <c r="AF2" s="257"/>
      <c r="AG2" s="257"/>
      <c r="AH2" s="257"/>
      <c r="AI2" s="257"/>
      <c r="AJ2" s="257"/>
      <c r="AK2" s="256"/>
      <c r="AL2" s="256"/>
      <c r="AM2" s="256"/>
      <c r="AN2" s="256"/>
      <c r="AO2" s="256"/>
      <c r="AP2" s="258" t="s">
        <v>630</v>
      </c>
      <c r="AQ2" s="416" t="str">
        <f>IF(①【別紙１】AP別のSSID設定!J21="","",①【別紙１】AP別のSSID設定!J21)</f>
        <v/>
      </c>
      <c r="AR2" s="417"/>
      <c r="AS2" s="417"/>
      <c r="AT2" s="417"/>
      <c r="AU2" s="417"/>
      <c r="AV2" s="417"/>
      <c r="AW2" s="417"/>
      <c r="AX2" s="417"/>
      <c r="AY2" s="417"/>
      <c r="AZ2" s="418"/>
      <c r="BA2" s="258"/>
      <c r="BB2" s="258"/>
      <c r="BC2" s="258"/>
      <c r="BD2" s="258"/>
      <c r="BE2" s="258"/>
      <c r="BF2" s="258"/>
      <c r="BG2" s="258"/>
      <c r="BH2" s="258"/>
      <c r="BI2" s="258"/>
      <c r="BJ2" s="258"/>
      <c r="BK2" s="258"/>
    </row>
    <row r="3" spans="1:63" ht="13.5" customHeight="1" thickBot="1" x14ac:dyDescent="0.2"/>
    <row r="4" spans="1:63" ht="13.5" customHeight="1" thickBot="1" x14ac:dyDescent="0.2">
      <c r="A4" s="259" t="s">
        <v>631</v>
      </c>
      <c r="B4" s="259" t="s">
        <v>632</v>
      </c>
      <c r="C4" s="259" t="s">
        <v>633</v>
      </c>
      <c r="D4" s="259" t="s">
        <v>634</v>
      </c>
      <c r="E4" s="259" t="s">
        <v>635</v>
      </c>
      <c r="F4" s="259" t="s">
        <v>636</v>
      </c>
      <c r="G4" s="259" t="s">
        <v>637</v>
      </c>
      <c r="H4" s="259" t="s">
        <v>638</v>
      </c>
      <c r="I4" s="259" t="s">
        <v>639</v>
      </c>
      <c r="J4" s="259" t="s">
        <v>640</v>
      </c>
      <c r="K4" s="259" t="s">
        <v>641</v>
      </c>
      <c r="L4" s="259" t="s">
        <v>642</v>
      </c>
      <c r="M4" s="259" t="s">
        <v>643</v>
      </c>
      <c r="N4" s="259" t="s">
        <v>644</v>
      </c>
      <c r="O4" s="259" t="s">
        <v>645</v>
      </c>
      <c r="P4" s="259" t="s">
        <v>646</v>
      </c>
      <c r="Q4" s="259" t="s">
        <v>647</v>
      </c>
      <c r="R4" s="259" t="s">
        <v>648</v>
      </c>
      <c r="S4" s="259" t="s">
        <v>649</v>
      </c>
      <c r="T4" s="259" t="s">
        <v>650</v>
      </c>
      <c r="U4" s="259" t="s">
        <v>651</v>
      </c>
      <c r="V4" s="259" t="s">
        <v>652</v>
      </c>
      <c r="W4" s="259" t="s">
        <v>653</v>
      </c>
      <c r="X4" s="259" t="s">
        <v>654</v>
      </c>
      <c r="Y4" s="260" t="s">
        <v>655</v>
      </c>
      <c r="Z4" s="260" t="s">
        <v>656</v>
      </c>
      <c r="AA4" s="260" t="s">
        <v>657</v>
      </c>
      <c r="AB4" s="260" t="s">
        <v>658</v>
      </c>
      <c r="AC4" s="260" t="s">
        <v>659</v>
      </c>
      <c r="AD4" s="260" t="s">
        <v>660</v>
      </c>
      <c r="AE4" s="260" t="s">
        <v>661</v>
      </c>
      <c r="AF4" s="260" t="s">
        <v>662</v>
      </c>
      <c r="AG4" s="260" t="s">
        <v>663</v>
      </c>
      <c r="AH4" s="260" t="s">
        <v>664</v>
      </c>
      <c r="AI4" s="260" t="s">
        <v>665</v>
      </c>
      <c r="AJ4" s="260" t="s">
        <v>666</v>
      </c>
      <c r="AK4" s="258"/>
      <c r="AL4" s="258"/>
      <c r="AM4" s="258"/>
      <c r="AN4" s="258"/>
      <c r="AO4" s="258"/>
      <c r="AP4" s="258" t="s">
        <v>667</v>
      </c>
      <c r="AQ4" s="419" t="str">
        <f>+B5&amp;B6&amp;B7&amp;B8&amp;B9&amp;B10&amp;B11&amp;B12&amp;B13&amp;B14&amp;B15&amp;B16&amp;B17&amp;B18&amp;B19&amp;B20&amp;B21&amp;B22&amp;B23&amp;B24&amp;B25&amp;B26&amp;B27&amp;B28&amp;B29&amp;B30&amp;B31&amp;B32&amp;B33&amp;B34&amp;B35&amp;B36</f>
        <v/>
      </c>
      <c r="AR4" s="417"/>
      <c r="AS4" s="417"/>
      <c r="AT4" s="417"/>
      <c r="AU4" s="417"/>
      <c r="AV4" s="417"/>
      <c r="AW4" s="417"/>
      <c r="AX4" s="417"/>
      <c r="AY4" s="417"/>
      <c r="AZ4" s="418"/>
    </row>
    <row r="5" spans="1:63" ht="13.5" customHeight="1" thickBot="1" x14ac:dyDescent="0.2">
      <c r="A5" s="261" t="str">
        <f>+LEFT($AQ$2,1)</f>
        <v/>
      </c>
      <c r="B5" s="261" t="str">
        <f t="shared" ref="B5:B36" si="0">IFERROR((VLOOKUP(A5,$AL$5:$AM$72,2,FALSE)),"")</f>
        <v/>
      </c>
      <c r="C5" s="261" t="str">
        <f>IFERROR(CODE(A5),"")</f>
        <v/>
      </c>
      <c r="D5" s="261">
        <f>IF(C5="",0,IF(OR(AND(C5&lt;=122,C5&gt;=97),AND(C5&lt;=90,C5&gt;=65),AND(C5&lt;=57,C5&gt;=48),C5=45,C5=46,C5=64,C5=95,C5=36,C5=35),0,1))</f>
        <v>0</v>
      </c>
      <c r="E5" s="262" t="str">
        <f>+LEFT($AQ$6,1)</f>
        <v/>
      </c>
      <c r="F5" s="262" t="str">
        <f t="shared" ref="F5:F36" si="1">IFERROR((VLOOKUP(E5,$AL$5:$AM$72,2,FALSE)),"")</f>
        <v/>
      </c>
      <c r="G5" s="262" t="str">
        <f t="shared" ref="G5:G36" si="2">IFERROR(CODE(E5),"")</f>
        <v/>
      </c>
      <c r="H5" s="262">
        <f>IF(G5="",0,IF(OR(AND(G5&lt;=122,G5&gt;=97),AND(G5&lt;=90,G5&gt;=65),AND(G5&lt;=57,G5&gt;=48),G5=45,G5=46,G5=64,G5=95,G5=36,G5=35),0,1))</f>
        <v>0</v>
      </c>
      <c r="I5" s="261" t="str">
        <f>+LEFT($AQ$10,1)</f>
        <v/>
      </c>
      <c r="J5" s="261" t="str">
        <f t="shared" ref="J5:J36" si="3">IFERROR((VLOOKUP(I5,$AL$5:$AM$72,2,FALSE)),"")</f>
        <v/>
      </c>
      <c r="K5" s="261" t="str">
        <f t="shared" ref="K5:K36" si="4">IFERROR(CODE(I5),"")</f>
        <v/>
      </c>
      <c r="L5" s="261">
        <f>IF(K5="",0,IF(OR(AND(K5&lt;=122,K5&gt;=97),AND(K5&lt;=90,K5&gt;=65),AND(K5&lt;=57,K5&gt;=48),K5=45,K5=46,K5=64,K5=95,K5=36,K5=35),0,1))</f>
        <v>0</v>
      </c>
      <c r="M5" s="262" t="str">
        <f>+LEFT($AQ$14,1)</f>
        <v/>
      </c>
      <c r="N5" s="262" t="str">
        <f t="shared" ref="N5:N36" si="5">IFERROR((VLOOKUP(M5,$AL$5:$AM$72,2,FALSE)),"")</f>
        <v/>
      </c>
      <c r="O5" s="262" t="str">
        <f t="shared" ref="O5:O36" si="6">IFERROR(CODE(M5),"")</f>
        <v/>
      </c>
      <c r="P5" s="262">
        <f>IF(O5="",0,IF(OR(AND(O5&lt;=122,O5&gt;=97),AND(O5&lt;=90,O5&gt;=65),AND(O5&lt;=57,O5&gt;=48),O5=45,O5=46,O5=64,O5=95,O5=36,O5=35),0,1))</f>
        <v>0</v>
      </c>
      <c r="Q5" s="261" t="str">
        <f>+LEFT($AQ$18,1)</f>
        <v/>
      </c>
      <c r="R5" s="261" t="str">
        <f t="shared" ref="R5:R36" si="7">IFERROR((VLOOKUP(Q5,$AL$5:$AM$72,2,FALSE)),"")</f>
        <v/>
      </c>
      <c r="S5" s="261" t="str">
        <f t="shared" ref="S5:S36" si="8">IFERROR(CODE(Q5),"")</f>
        <v/>
      </c>
      <c r="T5" s="261">
        <f>IF(S5="",0,IF(OR(AND(S5&lt;=122,S5&gt;=97),AND(S5&lt;=90,S5&gt;=65),AND(S5&lt;=57,S5&gt;=48),S5=45,S5=46,S5=64,S5=95,S5=36,S5=35),0,1))</f>
        <v>0</v>
      </c>
      <c r="U5" s="262" t="str">
        <f>+LEFT($AQ$22,1)</f>
        <v/>
      </c>
      <c r="V5" s="262" t="str">
        <f t="shared" ref="V5:V36" si="9">IFERROR((VLOOKUP(U5,$AL$5:$AM$72,2,FALSE)),"")</f>
        <v/>
      </c>
      <c r="W5" s="262" t="str">
        <f t="shared" ref="W5:W36" si="10">IFERROR(CODE(U5),"")</f>
        <v/>
      </c>
      <c r="X5" s="262">
        <f>IF(W5="",0,IF(OR(AND(W5&lt;=122,W5&gt;=97),AND(W5&lt;=90,W5&gt;=65),AND(W5&lt;=57,W5&gt;=48),W5=45,W5=46,W5=64,W5=95,W5=36,W5=35),0,1))</f>
        <v>0</v>
      </c>
      <c r="Y5" s="263" t="str">
        <f>+LEFT($AQ$26,1)</f>
        <v/>
      </c>
      <c r="Z5" s="264" t="str">
        <f t="shared" ref="Z5:Z36" si="11">IFERROR((VLOOKUP(Y5,$AL$5:$AM$72,2,FALSE)),"")</f>
        <v/>
      </c>
      <c r="AA5" s="261" t="str">
        <f t="shared" ref="AA5:AA36" si="12">IFERROR(CODE(Y5),"")</f>
        <v/>
      </c>
      <c r="AB5" s="261">
        <f>IF(AA5="",0,IF(OR(AND(AA5&lt;=122,AA5&gt;=97),AND(AA5&lt;=90,AA5&gt;=65),AND(AA5&lt;=57,AA5&gt;=48),AA5=45,AA5=46,AA5=64,AA5=95,AA5=36,AA5=35),0,1))</f>
        <v>0</v>
      </c>
      <c r="AC5" s="265" t="str">
        <f>+LEFT($AQ$30,1)</f>
        <v/>
      </c>
      <c r="AD5" s="265" t="str">
        <f t="shared" ref="AD5:AD36" si="13">IFERROR((VLOOKUP(AC5,$AL$5:$AM$72,2,FALSE)),"")</f>
        <v/>
      </c>
      <c r="AE5" s="262" t="str">
        <f t="shared" ref="AE5:AE36" si="14">IFERROR(CODE(AC5),"")</f>
        <v/>
      </c>
      <c r="AF5" s="262">
        <f>IF(AE5="",0,IF(OR(AND(AE5&lt;=122,AE5&gt;=97),AND(AE5&lt;=90,AE5&gt;=65),AND(AE5&lt;=57,AE5&gt;=48),AE5=45,AE5=46,AE5=64,AE5=95,AE5=36,AE5=35),0,1))</f>
        <v>0</v>
      </c>
      <c r="AG5" s="264" t="str">
        <f>+LEFT($AQ$34,1)</f>
        <v/>
      </c>
      <c r="AH5" s="264" t="str">
        <f t="shared" ref="AH5:AH36" si="15">IFERROR((VLOOKUP(AG5,$AL$5:$AM$72,2,FALSE)),"")</f>
        <v/>
      </c>
      <c r="AI5" s="261" t="str">
        <f t="shared" ref="AI5:AI36" si="16">IFERROR(CODE(AG5),"")</f>
        <v/>
      </c>
      <c r="AJ5" s="261">
        <f>IF(AI5="",0,IF(OR(AND(AI5&lt;=122,AI5&gt;=97),AND(AI5&lt;=90,AI5&gt;=65),AND(AI5&lt;=57,AI5&gt;=48),AI5=45,AI5=46,AI5=64,AI5=95,AI5=36,AI5=35),0,1))</f>
        <v>0</v>
      </c>
      <c r="AK5" s="266"/>
      <c r="AL5" s="267" t="s">
        <v>668</v>
      </c>
      <c r="AM5" s="268" t="s">
        <v>669</v>
      </c>
      <c r="AN5" s="268">
        <f>IFERROR(CODE(AL5),"")</f>
        <v>35</v>
      </c>
      <c r="AO5" s="258"/>
      <c r="AP5" s="258"/>
    </row>
    <row r="6" spans="1:63" ht="13.5" customHeight="1" thickBot="1" x14ac:dyDescent="0.2">
      <c r="A6" s="261" t="str">
        <f>+MID($AQ$2,2,1)</f>
        <v/>
      </c>
      <c r="B6" s="261" t="str">
        <f t="shared" si="0"/>
        <v/>
      </c>
      <c r="C6" s="261" t="str">
        <f t="shared" ref="C6:C36" si="17">IFERROR(CODE(A6),"")</f>
        <v/>
      </c>
      <c r="D6" s="261">
        <f>IF(C6="",0,IF(OR(AND(C6&lt;=122,C6&gt;=97),AND(C6&lt;=90,C6&gt;=65),AND(C6&lt;=57,C6&gt;=48),C6=45,C6=46,C6=64,C6=95,C6=36,C6=35),0,1))</f>
        <v>0</v>
      </c>
      <c r="E6" s="262" t="str">
        <f>+MID($AQ$6,2,1)</f>
        <v/>
      </c>
      <c r="F6" s="262" t="str">
        <f t="shared" si="1"/>
        <v/>
      </c>
      <c r="G6" s="262" t="str">
        <f t="shared" si="2"/>
        <v/>
      </c>
      <c r="H6" s="262">
        <f>IF(G6="",0,IF(OR(AND(G6&lt;=122,G6&gt;=97),AND(G6&lt;=90,G6&gt;=65),AND(G6&lt;=57,G6&gt;=48),G6=45,G6=46,G6=64,G6=95,G6=36,G6=35),0,1))</f>
        <v>0</v>
      </c>
      <c r="I6" s="261" t="str">
        <f>+MID($AQ$10,2,1)</f>
        <v/>
      </c>
      <c r="J6" s="261" t="str">
        <f t="shared" si="3"/>
        <v/>
      </c>
      <c r="K6" s="261" t="str">
        <f t="shared" si="4"/>
        <v/>
      </c>
      <c r="L6" s="261">
        <f>IF(K6="",0,IF(OR(AND(K6&lt;=122,K6&gt;=97),AND(K6&lt;=90,K6&gt;=65),AND(K6&lt;=57,K6&gt;=48),K6=45,K6=46,K6=64,K6=95,K6=36,K6=35),0,1))</f>
        <v>0</v>
      </c>
      <c r="M6" s="262" t="str">
        <f>+MID($AQ$14,2,1)</f>
        <v/>
      </c>
      <c r="N6" s="262" t="str">
        <f t="shared" si="5"/>
        <v/>
      </c>
      <c r="O6" s="262" t="str">
        <f t="shared" si="6"/>
        <v/>
      </c>
      <c r="P6" s="262">
        <f>IF(O6="",0,IF(OR(AND(O6&lt;=122,O6&gt;=97),AND(O6&lt;=90,O6&gt;=65),AND(O6&lt;=57,O6&gt;=48),O6=45,O6=46,O6=64,O6=95,O6=36,O6=35),0,1))</f>
        <v>0</v>
      </c>
      <c r="Q6" s="261" t="str">
        <f>+MID($AQ$18,2,1)</f>
        <v/>
      </c>
      <c r="R6" s="261" t="str">
        <f t="shared" si="7"/>
        <v/>
      </c>
      <c r="S6" s="261" t="str">
        <f t="shared" si="8"/>
        <v/>
      </c>
      <c r="T6" s="261">
        <f>IF(S6="",0,IF(OR(AND(S6&lt;=122,S6&gt;=97),AND(S6&lt;=90,S6&gt;=65),AND(S6&lt;=57,S6&gt;=48),S6=45,S6=46,S6=64,S6=95,S6=36,S6=35),0,1))</f>
        <v>0</v>
      </c>
      <c r="U6" s="262" t="str">
        <f>+MID($AQ$22,2,1)</f>
        <v/>
      </c>
      <c r="V6" s="262" t="str">
        <f t="shared" si="9"/>
        <v/>
      </c>
      <c r="W6" s="262" t="str">
        <f t="shared" si="10"/>
        <v/>
      </c>
      <c r="X6" s="262">
        <f>IF(W6="",0,IF(OR(AND(W6&lt;=122,W6&gt;=97),AND(W6&lt;=90,W6&gt;=65),AND(W6&lt;=57,W6&gt;=48),W6=45,W6=46,W6=64,W6=95,W6=36,W6=35),0,1))</f>
        <v>0</v>
      </c>
      <c r="Y6" s="263" t="str">
        <f>+MID($AQ$26,2,1)</f>
        <v/>
      </c>
      <c r="Z6" s="264" t="str">
        <f t="shared" si="11"/>
        <v/>
      </c>
      <c r="AA6" s="261" t="str">
        <f t="shared" si="12"/>
        <v/>
      </c>
      <c r="AB6" s="261">
        <f>IF(AA6="",0,IF(OR(AND(AA6&lt;=122,AA6&gt;=97),AND(AA6&lt;=90,AA6&gt;=65),AND(AA6&lt;=57,AA6&gt;=48),AA6=45,AA6=46,AA6=64,AA6=95,AA6=36,AA6=35),0,1))</f>
        <v>0</v>
      </c>
      <c r="AC6" s="265" t="str">
        <f>+MID($AQ$30,2,1)</f>
        <v/>
      </c>
      <c r="AD6" s="265" t="str">
        <f t="shared" si="13"/>
        <v/>
      </c>
      <c r="AE6" s="262" t="str">
        <f t="shared" si="14"/>
        <v/>
      </c>
      <c r="AF6" s="262">
        <f>IF(AE6="",0,IF(OR(AND(AE6&lt;=122,AE6&gt;=97),AND(AE6&lt;=90,AE6&gt;=65),AND(AE6&lt;=57,AE6&gt;=48),AE6=45,AE6=46,AE6=64,AE6=95,AE6=36,AE6=35),0,1))</f>
        <v>0</v>
      </c>
      <c r="AG6" s="264" t="str">
        <f>+MID($AQ$34,2,1)</f>
        <v/>
      </c>
      <c r="AH6" s="264" t="str">
        <f t="shared" si="15"/>
        <v/>
      </c>
      <c r="AI6" s="261" t="str">
        <f t="shared" si="16"/>
        <v/>
      </c>
      <c r="AJ6" s="261">
        <f>IF(AI6="",0,IF(OR(AND(AI6&lt;=122,AI6&gt;=97),AND(AI6&lt;=90,AI6&gt;=65),AND(AI6&lt;=57,AI6&gt;=48),AI6=45,AI6=46,AI6=64,AI6=95,AI6=36,AI6=35),0,1))</f>
        <v>0</v>
      </c>
      <c r="AK6" s="266"/>
      <c r="AL6" s="267" t="s">
        <v>670</v>
      </c>
      <c r="AM6" s="268" t="s">
        <v>671</v>
      </c>
      <c r="AN6" s="268">
        <f t="shared" ref="AN6:AN69" si="18">IFERROR(CODE(AL6),"")</f>
        <v>36</v>
      </c>
      <c r="AO6" s="258"/>
      <c r="AP6" s="258" t="s">
        <v>672</v>
      </c>
      <c r="AQ6" s="416" t="str">
        <f>IF(①【別紙１】AP別のSSID設定!J23="","",①【別紙１】AP別のSSID設定!J23)</f>
        <v/>
      </c>
      <c r="AR6" s="417"/>
      <c r="AS6" s="417"/>
      <c r="AT6" s="417"/>
      <c r="AU6" s="417"/>
      <c r="AV6" s="417"/>
      <c r="AW6" s="417"/>
      <c r="AX6" s="417"/>
      <c r="AY6" s="417"/>
      <c r="AZ6" s="418"/>
    </row>
    <row r="7" spans="1:63" ht="13.5" customHeight="1" thickBot="1" x14ac:dyDescent="0.2">
      <c r="A7" s="261" t="str">
        <f>+MID($AQ$2,3,1)</f>
        <v/>
      </c>
      <c r="B7" s="261" t="str">
        <f t="shared" si="0"/>
        <v/>
      </c>
      <c r="C7" s="261" t="str">
        <f t="shared" si="17"/>
        <v/>
      </c>
      <c r="D7" s="261">
        <f t="shared" ref="D7:D36" si="19">IF(C7="",0,IF(OR(AND(C7&lt;=122,C7&gt;=97),AND(C7&lt;=90,C7&gt;=65),AND(C7&lt;=57,C7&gt;=48),C7=45,C7=46,C7=64,C7=95,C7=36,C7=35),0,1))</f>
        <v>0</v>
      </c>
      <c r="E7" s="262" t="str">
        <f>+MID($AQ$6,3,1)</f>
        <v/>
      </c>
      <c r="F7" s="262" t="str">
        <f t="shared" si="1"/>
        <v/>
      </c>
      <c r="G7" s="262" t="str">
        <f t="shared" si="2"/>
        <v/>
      </c>
      <c r="H7" s="262">
        <f t="shared" ref="H7:H36" si="20">IF(G7="",0,IF(OR(AND(G7&lt;=122,G7&gt;=97),AND(G7&lt;=90,G7&gt;=65),AND(G7&lt;=57,G7&gt;=48),G7=45,G7=46,G7=64,G7=95,G7=36,G7=35),0,1))</f>
        <v>0</v>
      </c>
      <c r="I7" s="261" t="str">
        <f>+MID($AQ$10,3,1)</f>
        <v/>
      </c>
      <c r="J7" s="261" t="str">
        <f t="shared" si="3"/>
        <v/>
      </c>
      <c r="K7" s="261" t="str">
        <f t="shared" si="4"/>
        <v/>
      </c>
      <c r="L7" s="261">
        <f t="shared" ref="L7:L36" si="21">IF(K7="",0,IF(OR(AND(K7&lt;=122,K7&gt;=97),AND(K7&lt;=90,K7&gt;=65),AND(K7&lt;=57,K7&gt;=48),K7=45,K7=46,K7=64,K7=95,K7=36,K7=35),0,1))</f>
        <v>0</v>
      </c>
      <c r="M7" s="262" t="str">
        <f>+MID($AQ$14,3,1)</f>
        <v/>
      </c>
      <c r="N7" s="262" t="str">
        <f t="shared" si="5"/>
        <v/>
      </c>
      <c r="O7" s="262" t="str">
        <f t="shared" si="6"/>
        <v/>
      </c>
      <c r="P7" s="262">
        <f t="shared" ref="P7:P36" si="22">IF(O7="",0,IF(OR(AND(O7&lt;=122,O7&gt;=97),AND(O7&lt;=90,O7&gt;=65),AND(O7&lt;=57,O7&gt;=48),O7=45,O7=46,O7=64,O7=95,O7=36,O7=35),0,1))</f>
        <v>0</v>
      </c>
      <c r="Q7" s="261" t="str">
        <f>+MID($AQ$18,3,1)</f>
        <v/>
      </c>
      <c r="R7" s="261" t="str">
        <f t="shared" si="7"/>
        <v/>
      </c>
      <c r="S7" s="261" t="str">
        <f t="shared" si="8"/>
        <v/>
      </c>
      <c r="T7" s="261">
        <f t="shared" ref="T7:T36" si="23">IF(S7="",0,IF(OR(AND(S7&lt;=122,S7&gt;=97),AND(S7&lt;=90,S7&gt;=65),AND(S7&lt;=57,S7&gt;=48),S7=45,S7=46,S7=64,S7=95,S7=36,S7=35),0,1))</f>
        <v>0</v>
      </c>
      <c r="U7" s="262" t="str">
        <f>+MID($AQ$22,3,1)</f>
        <v/>
      </c>
      <c r="V7" s="262" t="str">
        <f t="shared" si="9"/>
        <v/>
      </c>
      <c r="W7" s="262" t="str">
        <f t="shared" si="10"/>
        <v/>
      </c>
      <c r="X7" s="262">
        <f t="shared" ref="X7:X36" si="24">IF(W7="",0,IF(OR(AND(W7&lt;=122,W7&gt;=97),AND(W7&lt;=90,W7&gt;=65),AND(W7&lt;=57,W7&gt;=48),W7=45,W7=46,W7=64,W7=95,W7=36,W7=35),0,1))</f>
        <v>0</v>
      </c>
      <c r="Y7" s="263" t="str">
        <f>+MID($AQ$26,3,1)</f>
        <v/>
      </c>
      <c r="Z7" s="264" t="str">
        <f t="shared" si="11"/>
        <v/>
      </c>
      <c r="AA7" s="261" t="str">
        <f t="shared" si="12"/>
        <v/>
      </c>
      <c r="AB7" s="261">
        <f t="shared" ref="AB7:AB36" si="25">IF(AA7="",0,IF(OR(AND(AA7&lt;=122,AA7&gt;=97),AND(AA7&lt;=90,AA7&gt;=65),AND(AA7&lt;=57,AA7&gt;=48),AA7=45,AA7=46,AA7=64,AA7=95,AA7=36,AA7=35),0,1))</f>
        <v>0</v>
      </c>
      <c r="AC7" s="265" t="str">
        <f>+MID($AQ$30,3,1)</f>
        <v/>
      </c>
      <c r="AD7" s="265" t="str">
        <f t="shared" si="13"/>
        <v/>
      </c>
      <c r="AE7" s="262" t="str">
        <f t="shared" si="14"/>
        <v/>
      </c>
      <c r="AF7" s="262">
        <f t="shared" ref="AF7:AF36" si="26">IF(AE7="",0,IF(OR(AND(AE7&lt;=122,AE7&gt;=97),AND(AE7&lt;=90,AE7&gt;=65),AND(AE7&lt;=57,AE7&gt;=48),AE7=45,AE7=46,AE7=64,AE7=95,AE7=36,AE7=35),0,1))</f>
        <v>0</v>
      </c>
      <c r="AG7" s="264" t="str">
        <f>+MID($AQ$34,3,1)</f>
        <v/>
      </c>
      <c r="AH7" s="264" t="str">
        <f t="shared" si="15"/>
        <v/>
      </c>
      <c r="AI7" s="261" t="str">
        <f t="shared" si="16"/>
        <v/>
      </c>
      <c r="AJ7" s="261">
        <f t="shared" ref="AJ7:AJ36" si="27">IF(AI7="",0,IF(OR(AND(AI7&lt;=122,AI7&gt;=97),AND(AI7&lt;=90,AI7&gt;=65),AND(AI7&lt;=57,AI7&gt;=48),AI7=45,AI7=46,AI7=64,AI7=95,AI7=36,AI7=35),0,1))</f>
        <v>0</v>
      </c>
      <c r="AK7" s="266"/>
      <c r="AL7" s="269" t="s">
        <v>673</v>
      </c>
      <c r="AM7" s="268" t="s">
        <v>674</v>
      </c>
      <c r="AN7" s="268">
        <f t="shared" si="18"/>
        <v>45</v>
      </c>
      <c r="AO7" s="258"/>
    </row>
    <row r="8" spans="1:63" ht="13.5" customHeight="1" thickBot="1" x14ac:dyDescent="0.2">
      <c r="A8" s="261" t="str">
        <f>+MID($AQ$2,4,1)</f>
        <v/>
      </c>
      <c r="B8" s="261" t="str">
        <f t="shared" si="0"/>
        <v/>
      </c>
      <c r="C8" s="261" t="str">
        <f t="shared" si="17"/>
        <v/>
      </c>
      <c r="D8" s="261">
        <f t="shared" si="19"/>
        <v>0</v>
      </c>
      <c r="E8" s="262" t="str">
        <f>+MID($AQ$6,4,1)</f>
        <v/>
      </c>
      <c r="F8" s="262" t="str">
        <f t="shared" si="1"/>
        <v/>
      </c>
      <c r="G8" s="262" t="str">
        <f t="shared" si="2"/>
        <v/>
      </c>
      <c r="H8" s="262">
        <f t="shared" si="20"/>
        <v>0</v>
      </c>
      <c r="I8" s="261" t="str">
        <f>+MID($AQ$10,4,1)</f>
        <v/>
      </c>
      <c r="J8" s="261" t="str">
        <f t="shared" si="3"/>
        <v/>
      </c>
      <c r="K8" s="261" t="str">
        <f t="shared" si="4"/>
        <v/>
      </c>
      <c r="L8" s="261">
        <f t="shared" si="21"/>
        <v>0</v>
      </c>
      <c r="M8" s="262" t="str">
        <f>+MID($AQ$14,4,1)</f>
        <v/>
      </c>
      <c r="N8" s="262" t="str">
        <f t="shared" si="5"/>
        <v/>
      </c>
      <c r="O8" s="262" t="str">
        <f t="shared" si="6"/>
        <v/>
      </c>
      <c r="P8" s="262">
        <f t="shared" si="22"/>
        <v>0</v>
      </c>
      <c r="Q8" s="261" t="str">
        <f>+MID($AQ$18,4,1)</f>
        <v/>
      </c>
      <c r="R8" s="261" t="str">
        <f t="shared" si="7"/>
        <v/>
      </c>
      <c r="S8" s="261" t="str">
        <f t="shared" si="8"/>
        <v/>
      </c>
      <c r="T8" s="261">
        <f t="shared" si="23"/>
        <v>0</v>
      </c>
      <c r="U8" s="262" t="str">
        <f>+MID($AQ$22,4,1)</f>
        <v/>
      </c>
      <c r="V8" s="262" t="str">
        <f t="shared" si="9"/>
        <v/>
      </c>
      <c r="W8" s="262" t="str">
        <f t="shared" si="10"/>
        <v/>
      </c>
      <c r="X8" s="262">
        <f t="shared" si="24"/>
        <v>0</v>
      </c>
      <c r="Y8" s="263" t="str">
        <f>+MID($AQ$26,4,1)</f>
        <v/>
      </c>
      <c r="Z8" s="264" t="str">
        <f t="shared" si="11"/>
        <v/>
      </c>
      <c r="AA8" s="261" t="str">
        <f t="shared" si="12"/>
        <v/>
      </c>
      <c r="AB8" s="261">
        <f t="shared" si="25"/>
        <v>0</v>
      </c>
      <c r="AC8" s="265" t="str">
        <f>+MID($AQ$30,4,1)</f>
        <v/>
      </c>
      <c r="AD8" s="265" t="str">
        <f t="shared" si="13"/>
        <v/>
      </c>
      <c r="AE8" s="262" t="str">
        <f t="shared" si="14"/>
        <v/>
      </c>
      <c r="AF8" s="262">
        <f t="shared" si="26"/>
        <v>0</v>
      </c>
      <c r="AG8" s="264" t="str">
        <f>+MID($AQ$34,4,1)</f>
        <v/>
      </c>
      <c r="AH8" s="264" t="str">
        <f t="shared" si="15"/>
        <v/>
      </c>
      <c r="AI8" s="261" t="str">
        <f t="shared" si="16"/>
        <v/>
      </c>
      <c r="AJ8" s="261">
        <f t="shared" si="27"/>
        <v>0</v>
      </c>
      <c r="AK8" s="266"/>
      <c r="AL8" s="270" t="s">
        <v>675</v>
      </c>
      <c r="AM8" s="268" t="s">
        <v>676</v>
      </c>
      <c r="AN8" s="268">
        <f>IFERROR(CODE(AL8),"")</f>
        <v>46</v>
      </c>
      <c r="AO8" s="258"/>
      <c r="AP8" s="258" t="s">
        <v>636</v>
      </c>
      <c r="AQ8" s="419" t="str">
        <f>+F5&amp;F6&amp;F7&amp;F8&amp;F9&amp;F10&amp;F11&amp;F12&amp;F13&amp;F14&amp;F15&amp;F16&amp;F17&amp;F18&amp;F19&amp;F20&amp;F21&amp;F22&amp;F23&amp;F24&amp;F25&amp;F26&amp;F27&amp;F28&amp;F29&amp;F30&amp;F31&amp;F32&amp;F33&amp;F34&amp;F35&amp;F36</f>
        <v/>
      </c>
      <c r="AR8" s="417"/>
      <c r="AS8" s="417"/>
      <c r="AT8" s="417"/>
      <c r="AU8" s="417"/>
      <c r="AV8" s="417"/>
      <c r="AW8" s="417"/>
      <c r="AX8" s="417"/>
      <c r="AY8" s="417"/>
      <c r="AZ8" s="418"/>
    </row>
    <row r="9" spans="1:63" ht="13.5" customHeight="1" thickBot="1" x14ac:dyDescent="0.2">
      <c r="A9" s="261" t="str">
        <f>+MID($AQ$2,5,1)</f>
        <v/>
      </c>
      <c r="B9" s="261" t="str">
        <f t="shared" si="0"/>
        <v/>
      </c>
      <c r="C9" s="261" t="str">
        <f t="shared" si="17"/>
        <v/>
      </c>
      <c r="D9" s="261">
        <f t="shared" si="19"/>
        <v>0</v>
      </c>
      <c r="E9" s="262" t="str">
        <f>+MID($AQ$6,5,1)</f>
        <v/>
      </c>
      <c r="F9" s="262" t="str">
        <f t="shared" si="1"/>
        <v/>
      </c>
      <c r="G9" s="262" t="str">
        <f t="shared" si="2"/>
        <v/>
      </c>
      <c r="H9" s="262">
        <f t="shared" si="20"/>
        <v>0</v>
      </c>
      <c r="I9" s="261" t="str">
        <f>+MID($AQ$10,5,1)</f>
        <v/>
      </c>
      <c r="J9" s="261" t="str">
        <f t="shared" si="3"/>
        <v/>
      </c>
      <c r="K9" s="261" t="str">
        <f t="shared" si="4"/>
        <v/>
      </c>
      <c r="L9" s="261">
        <f t="shared" si="21"/>
        <v>0</v>
      </c>
      <c r="M9" s="262" t="str">
        <f>+MID($AQ$14,5,1)</f>
        <v/>
      </c>
      <c r="N9" s="262" t="str">
        <f t="shared" si="5"/>
        <v/>
      </c>
      <c r="O9" s="262" t="str">
        <f t="shared" si="6"/>
        <v/>
      </c>
      <c r="P9" s="262">
        <f t="shared" si="22"/>
        <v>0</v>
      </c>
      <c r="Q9" s="261" t="str">
        <f>+MID($AQ$18,5,1)</f>
        <v/>
      </c>
      <c r="R9" s="261" t="str">
        <f t="shared" si="7"/>
        <v/>
      </c>
      <c r="S9" s="261" t="str">
        <f t="shared" si="8"/>
        <v/>
      </c>
      <c r="T9" s="261">
        <f t="shared" si="23"/>
        <v>0</v>
      </c>
      <c r="U9" s="262" t="str">
        <f>+MID($AQ$22,5,1)</f>
        <v/>
      </c>
      <c r="V9" s="262" t="str">
        <f t="shared" si="9"/>
        <v/>
      </c>
      <c r="W9" s="262" t="str">
        <f t="shared" si="10"/>
        <v/>
      </c>
      <c r="X9" s="262">
        <f t="shared" si="24"/>
        <v>0</v>
      </c>
      <c r="Y9" s="263" t="str">
        <f>+MID($AQ$26,5,1)</f>
        <v/>
      </c>
      <c r="Z9" s="264" t="str">
        <f t="shared" si="11"/>
        <v/>
      </c>
      <c r="AA9" s="261" t="str">
        <f t="shared" si="12"/>
        <v/>
      </c>
      <c r="AB9" s="261">
        <f t="shared" si="25"/>
        <v>0</v>
      </c>
      <c r="AC9" s="265" t="str">
        <f>+MID($AQ$30,5,1)</f>
        <v/>
      </c>
      <c r="AD9" s="265" t="str">
        <f t="shared" si="13"/>
        <v/>
      </c>
      <c r="AE9" s="262" t="str">
        <f t="shared" si="14"/>
        <v/>
      </c>
      <c r="AF9" s="262">
        <f t="shared" si="26"/>
        <v>0</v>
      </c>
      <c r="AG9" s="264" t="str">
        <f>+MID($AQ$34,5,1)</f>
        <v/>
      </c>
      <c r="AH9" s="264" t="str">
        <f t="shared" si="15"/>
        <v/>
      </c>
      <c r="AI9" s="261" t="str">
        <f t="shared" si="16"/>
        <v/>
      </c>
      <c r="AJ9" s="261">
        <f t="shared" si="27"/>
        <v>0</v>
      </c>
      <c r="AK9" s="266"/>
      <c r="AL9" s="271" t="s">
        <v>677</v>
      </c>
      <c r="AM9" s="268" t="s">
        <v>678</v>
      </c>
      <c r="AN9" s="268">
        <f t="shared" si="18"/>
        <v>48</v>
      </c>
      <c r="AO9" s="258"/>
      <c r="AP9" s="258"/>
    </row>
    <row r="10" spans="1:63" ht="13.5" customHeight="1" thickBot="1" x14ac:dyDescent="0.2">
      <c r="A10" s="272" t="str">
        <f>+MID($AQ$2,6,1)</f>
        <v/>
      </c>
      <c r="B10" s="272" t="str">
        <f t="shared" si="0"/>
        <v/>
      </c>
      <c r="C10" s="272" t="str">
        <f t="shared" si="17"/>
        <v/>
      </c>
      <c r="D10" s="261">
        <f t="shared" si="19"/>
        <v>0</v>
      </c>
      <c r="E10" s="262" t="str">
        <f>+MID($AQ$6,6,1)</f>
        <v/>
      </c>
      <c r="F10" s="262" t="str">
        <f t="shared" si="1"/>
        <v/>
      </c>
      <c r="G10" s="262" t="str">
        <f t="shared" si="2"/>
        <v/>
      </c>
      <c r="H10" s="262">
        <f t="shared" si="20"/>
        <v>0</v>
      </c>
      <c r="I10" s="272" t="str">
        <f>+MID($AQ$10,6,1)</f>
        <v/>
      </c>
      <c r="J10" s="272" t="str">
        <f t="shared" si="3"/>
        <v/>
      </c>
      <c r="K10" s="272" t="str">
        <f t="shared" si="4"/>
        <v/>
      </c>
      <c r="L10" s="261">
        <f t="shared" si="21"/>
        <v>0</v>
      </c>
      <c r="M10" s="262" t="str">
        <f>+MID($AQ$14,6,1)</f>
        <v/>
      </c>
      <c r="N10" s="262" t="str">
        <f t="shared" si="5"/>
        <v/>
      </c>
      <c r="O10" s="262" t="str">
        <f t="shared" si="6"/>
        <v/>
      </c>
      <c r="P10" s="262">
        <f t="shared" si="22"/>
        <v>0</v>
      </c>
      <c r="Q10" s="272" t="str">
        <f>+MID($AQ$18,6,1)</f>
        <v/>
      </c>
      <c r="R10" s="272" t="str">
        <f t="shared" si="7"/>
        <v/>
      </c>
      <c r="S10" s="272" t="str">
        <f t="shared" si="8"/>
        <v/>
      </c>
      <c r="T10" s="261">
        <f t="shared" si="23"/>
        <v>0</v>
      </c>
      <c r="U10" s="262" t="str">
        <f>+MID($AQ$22,6,1)</f>
        <v/>
      </c>
      <c r="V10" s="262" t="str">
        <f t="shared" si="9"/>
        <v/>
      </c>
      <c r="W10" s="262" t="str">
        <f t="shared" si="10"/>
        <v/>
      </c>
      <c r="X10" s="262">
        <f t="shared" si="24"/>
        <v>0</v>
      </c>
      <c r="Y10" s="273" t="str">
        <f>+MID($AQ$26,6,1)</f>
        <v/>
      </c>
      <c r="Z10" s="274" t="str">
        <f t="shared" si="11"/>
        <v/>
      </c>
      <c r="AA10" s="272" t="str">
        <f t="shared" si="12"/>
        <v/>
      </c>
      <c r="AB10" s="261">
        <f t="shared" si="25"/>
        <v>0</v>
      </c>
      <c r="AC10" s="265" t="str">
        <f>+MID($AQ$30,6,1)</f>
        <v/>
      </c>
      <c r="AD10" s="265" t="str">
        <f t="shared" si="13"/>
        <v/>
      </c>
      <c r="AE10" s="262" t="str">
        <f t="shared" si="14"/>
        <v/>
      </c>
      <c r="AF10" s="262">
        <f t="shared" si="26"/>
        <v>0</v>
      </c>
      <c r="AG10" s="274" t="str">
        <f>+MID($AQ$34,6,1)</f>
        <v/>
      </c>
      <c r="AH10" s="264" t="str">
        <f t="shared" si="15"/>
        <v/>
      </c>
      <c r="AI10" s="272" t="str">
        <f t="shared" si="16"/>
        <v/>
      </c>
      <c r="AJ10" s="261">
        <f t="shared" si="27"/>
        <v>0</v>
      </c>
      <c r="AK10" s="266"/>
      <c r="AL10" s="271" t="s">
        <v>679</v>
      </c>
      <c r="AM10" s="268" t="s">
        <v>680</v>
      </c>
      <c r="AN10" s="268">
        <f t="shared" si="18"/>
        <v>49</v>
      </c>
      <c r="AO10" s="258"/>
      <c r="AP10" s="258" t="s">
        <v>681</v>
      </c>
      <c r="AQ10" s="416" t="str">
        <f>IF(①【別紙１】AP別のSSID設定!J26="","",①【別紙１】AP別のSSID設定!J26)</f>
        <v/>
      </c>
      <c r="AR10" s="417"/>
      <c r="AS10" s="417"/>
      <c r="AT10" s="417"/>
      <c r="AU10" s="417"/>
      <c r="AV10" s="417"/>
      <c r="AW10" s="417"/>
      <c r="AX10" s="417"/>
      <c r="AY10" s="417"/>
      <c r="AZ10" s="418"/>
    </row>
    <row r="11" spans="1:63" ht="13.5" customHeight="1" thickBot="1" x14ac:dyDescent="0.2">
      <c r="A11" s="261" t="str">
        <f>+MID($AQ$2,7,1)</f>
        <v/>
      </c>
      <c r="B11" s="261" t="str">
        <f t="shared" si="0"/>
        <v/>
      </c>
      <c r="C11" s="261" t="str">
        <f t="shared" si="17"/>
        <v/>
      </c>
      <c r="D11" s="261">
        <f t="shared" si="19"/>
        <v>0</v>
      </c>
      <c r="E11" s="262" t="str">
        <f>+MID($AQ$6,7,1)</f>
        <v/>
      </c>
      <c r="F11" s="262" t="str">
        <f t="shared" si="1"/>
        <v/>
      </c>
      <c r="G11" s="262" t="str">
        <f t="shared" si="2"/>
        <v/>
      </c>
      <c r="H11" s="262">
        <f t="shared" si="20"/>
        <v>0</v>
      </c>
      <c r="I11" s="261" t="str">
        <f>+MID($AQ$10,7,1)</f>
        <v/>
      </c>
      <c r="J11" s="261" t="str">
        <f t="shared" si="3"/>
        <v/>
      </c>
      <c r="K11" s="261" t="str">
        <f t="shared" si="4"/>
        <v/>
      </c>
      <c r="L11" s="261">
        <f t="shared" si="21"/>
        <v>0</v>
      </c>
      <c r="M11" s="262" t="str">
        <f>+MID($AQ$14,7,1)</f>
        <v/>
      </c>
      <c r="N11" s="262" t="str">
        <f t="shared" si="5"/>
        <v/>
      </c>
      <c r="O11" s="262" t="str">
        <f t="shared" si="6"/>
        <v/>
      </c>
      <c r="P11" s="262">
        <f t="shared" si="22"/>
        <v>0</v>
      </c>
      <c r="Q11" s="261" t="str">
        <f>+MID($AQ$18,7,1)</f>
        <v/>
      </c>
      <c r="R11" s="261" t="str">
        <f t="shared" si="7"/>
        <v/>
      </c>
      <c r="S11" s="261" t="str">
        <f t="shared" si="8"/>
        <v/>
      </c>
      <c r="T11" s="261">
        <f t="shared" si="23"/>
        <v>0</v>
      </c>
      <c r="U11" s="262" t="str">
        <f>+MID($AQ$22,7,1)</f>
        <v/>
      </c>
      <c r="V11" s="262" t="str">
        <f t="shared" si="9"/>
        <v/>
      </c>
      <c r="W11" s="262" t="str">
        <f t="shared" si="10"/>
        <v/>
      </c>
      <c r="X11" s="262">
        <f t="shared" si="24"/>
        <v>0</v>
      </c>
      <c r="Y11" s="273" t="str">
        <f>+MID($AQ$26,7,1)</f>
        <v/>
      </c>
      <c r="Z11" s="274" t="str">
        <f t="shared" si="11"/>
        <v/>
      </c>
      <c r="AA11" s="261" t="str">
        <f t="shared" si="12"/>
        <v/>
      </c>
      <c r="AB11" s="261">
        <f t="shared" si="25"/>
        <v>0</v>
      </c>
      <c r="AC11" s="265" t="str">
        <f>+MID($AQ$30,7,1)</f>
        <v/>
      </c>
      <c r="AD11" s="265" t="str">
        <f t="shared" si="13"/>
        <v/>
      </c>
      <c r="AE11" s="262" t="str">
        <f t="shared" si="14"/>
        <v/>
      </c>
      <c r="AF11" s="262">
        <f t="shared" si="26"/>
        <v>0</v>
      </c>
      <c r="AG11" s="274" t="str">
        <f>+MID($AQ$34,7,1)</f>
        <v/>
      </c>
      <c r="AH11" s="264" t="str">
        <f t="shared" si="15"/>
        <v/>
      </c>
      <c r="AI11" s="261" t="str">
        <f t="shared" si="16"/>
        <v/>
      </c>
      <c r="AJ11" s="261">
        <f t="shared" si="27"/>
        <v>0</v>
      </c>
      <c r="AK11" s="266"/>
      <c r="AL11" s="271" t="s">
        <v>682</v>
      </c>
      <c r="AM11" s="268" t="s">
        <v>683</v>
      </c>
      <c r="AN11" s="268">
        <f t="shared" si="18"/>
        <v>50</v>
      </c>
      <c r="AO11" s="258"/>
    </row>
    <row r="12" spans="1:63" ht="13.5" customHeight="1" thickBot="1" x14ac:dyDescent="0.2">
      <c r="A12" s="261" t="str">
        <f>+MID($AQ$2,8,1)</f>
        <v/>
      </c>
      <c r="B12" s="261" t="str">
        <f t="shared" si="0"/>
        <v/>
      </c>
      <c r="C12" s="261" t="str">
        <f t="shared" si="17"/>
        <v/>
      </c>
      <c r="D12" s="261">
        <f t="shared" si="19"/>
        <v>0</v>
      </c>
      <c r="E12" s="262" t="str">
        <f>+MID($AQ$6,8,1)</f>
        <v/>
      </c>
      <c r="F12" s="262" t="str">
        <f t="shared" si="1"/>
        <v/>
      </c>
      <c r="G12" s="262" t="str">
        <f t="shared" si="2"/>
        <v/>
      </c>
      <c r="H12" s="262">
        <f t="shared" si="20"/>
        <v>0</v>
      </c>
      <c r="I12" s="261" t="str">
        <f>+MID($AQ$10,8,1)</f>
        <v/>
      </c>
      <c r="J12" s="261" t="str">
        <f t="shared" si="3"/>
        <v/>
      </c>
      <c r="K12" s="261" t="str">
        <f t="shared" si="4"/>
        <v/>
      </c>
      <c r="L12" s="261">
        <f t="shared" si="21"/>
        <v>0</v>
      </c>
      <c r="M12" s="262" t="str">
        <f>+MID($AQ$14,8,1)</f>
        <v/>
      </c>
      <c r="N12" s="262" t="str">
        <f t="shared" si="5"/>
        <v/>
      </c>
      <c r="O12" s="262" t="str">
        <f t="shared" si="6"/>
        <v/>
      </c>
      <c r="P12" s="262">
        <f t="shared" si="22"/>
        <v>0</v>
      </c>
      <c r="Q12" s="261" t="str">
        <f>+MID($AQ$18,8,1)</f>
        <v/>
      </c>
      <c r="R12" s="261" t="str">
        <f t="shared" si="7"/>
        <v/>
      </c>
      <c r="S12" s="261" t="str">
        <f t="shared" si="8"/>
        <v/>
      </c>
      <c r="T12" s="261">
        <f t="shared" si="23"/>
        <v>0</v>
      </c>
      <c r="U12" s="262" t="str">
        <f>+MID($AQ$22,8,1)</f>
        <v/>
      </c>
      <c r="V12" s="262" t="str">
        <f t="shared" si="9"/>
        <v/>
      </c>
      <c r="W12" s="262" t="str">
        <f t="shared" si="10"/>
        <v/>
      </c>
      <c r="X12" s="262">
        <f t="shared" si="24"/>
        <v>0</v>
      </c>
      <c r="Y12" s="273" t="str">
        <f>+MID($AQ$26,8,1)</f>
        <v/>
      </c>
      <c r="Z12" s="274" t="str">
        <f t="shared" si="11"/>
        <v/>
      </c>
      <c r="AA12" s="261" t="str">
        <f t="shared" si="12"/>
        <v/>
      </c>
      <c r="AB12" s="261">
        <f t="shared" si="25"/>
        <v>0</v>
      </c>
      <c r="AC12" s="265" t="str">
        <f>+MID($AQ$30,8,1)</f>
        <v/>
      </c>
      <c r="AD12" s="265" t="str">
        <f t="shared" si="13"/>
        <v/>
      </c>
      <c r="AE12" s="262" t="str">
        <f t="shared" si="14"/>
        <v/>
      </c>
      <c r="AF12" s="262">
        <f t="shared" si="26"/>
        <v>0</v>
      </c>
      <c r="AG12" s="274" t="str">
        <f>+MID($AQ$34,8,1)</f>
        <v/>
      </c>
      <c r="AH12" s="264" t="str">
        <f t="shared" si="15"/>
        <v/>
      </c>
      <c r="AI12" s="261" t="str">
        <f t="shared" si="16"/>
        <v/>
      </c>
      <c r="AJ12" s="261">
        <f t="shared" si="27"/>
        <v>0</v>
      </c>
      <c r="AK12" s="266"/>
      <c r="AL12" s="271" t="s">
        <v>684</v>
      </c>
      <c r="AM12" s="268" t="s">
        <v>685</v>
      </c>
      <c r="AN12" s="268">
        <f t="shared" si="18"/>
        <v>51</v>
      </c>
      <c r="AO12" s="258"/>
      <c r="AP12" s="258" t="s">
        <v>640</v>
      </c>
      <c r="AQ12" s="419" t="str">
        <f>+J5&amp;J6&amp;J7&amp;J8&amp;J9&amp;J10&amp;J11&amp;J12&amp;J13&amp;J14&amp;J15&amp;J16&amp;J17&amp;J18&amp;J19&amp;J20&amp;J21&amp;J22&amp;J23&amp;J24&amp;J25&amp;J26&amp;J27&amp;J28&amp;J29&amp;J30&amp;J31&amp;J32&amp;J33&amp;J34&amp;J35&amp;J36</f>
        <v/>
      </c>
      <c r="AR12" s="417"/>
      <c r="AS12" s="417"/>
      <c r="AT12" s="417"/>
      <c r="AU12" s="417"/>
      <c r="AV12" s="417"/>
      <c r="AW12" s="417"/>
      <c r="AX12" s="417"/>
      <c r="AY12" s="417"/>
      <c r="AZ12" s="418"/>
    </row>
    <row r="13" spans="1:63" ht="13.5" customHeight="1" thickBot="1" x14ac:dyDescent="0.2">
      <c r="A13" s="261" t="str">
        <f>+MID($AQ$2,9,1)</f>
        <v/>
      </c>
      <c r="B13" s="261" t="str">
        <f t="shared" si="0"/>
        <v/>
      </c>
      <c r="C13" s="261" t="str">
        <f t="shared" si="17"/>
        <v/>
      </c>
      <c r="D13" s="261">
        <f t="shared" si="19"/>
        <v>0</v>
      </c>
      <c r="E13" s="262" t="str">
        <f>+MID($AQ$6,9,1)</f>
        <v/>
      </c>
      <c r="F13" s="262" t="str">
        <f t="shared" si="1"/>
        <v/>
      </c>
      <c r="G13" s="262" t="str">
        <f t="shared" si="2"/>
        <v/>
      </c>
      <c r="H13" s="262">
        <f t="shared" si="20"/>
        <v>0</v>
      </c>
      <c r="I13" s="261" t="str">
        <f>+MID($AQ$10,9,1)</f>
        <v/>
      </c>
      <c r="J13" s="261" t="str">
        <f t="shared" si="3"/>
        <v/>
      </c>
      <c r="K13" s="261" t="str">
        <f t="shared" si="4"/>
        <v/>
      </c>
      <c r="L13" s="261">
        <f t="shared" si="21"/>
        <v>0</v>
      </c>
      <c r="M13" s="262" t="str">
        <f>+MID($AQ$14,9,1)</f>
        <v/>
      </c>
      <c r="N13" s="262" t="str">
        <f t="shared" si="5"/>
        <v/>
      </c>
      <c r="O13" s="262" t="str">
        <f t="shared" si="6"/>
        <v/>
      </c>
      <c r="P13" s="262">
        <f t="shared" si="22"/>
        <v>0</v>
      </c>
      <c r="Q13" s="261" t="str">
        <f>+MID($AQ$18,9,1)</f>
        <v/>
      </c>
      <c r="R13" s="261" t="str">
        <f t="shared" si="7"/>
        <v/>
      </c>
      <c r="S13" s="261" t="str">
        <f t="shared" si="8"/>
        <v/>
      </c>
      <c r="T13" s="261">
        <f t="shared" si="23"/>
        <v>0</v>
      </c>
      <c r="U13" s="262" t="str">
        <f>+MID($AQ$22,9,1)</f>
        <v/>
      </c>
      <c r="V13" s="262" t="str">
        <f t="shared" si="9"/>
        <v/>
      </c>
      <c r="W13" s="262" t="str">
        <f t="shared" si="10"/>
        <v/>
      </c>
      <c r="X13" s="262">
        <f t="shared" si="24"/>
        <v>0</v>
      </c>
      <c r="Y13" s="273" t="str">
        <f>+MID($AQ$26,9,1)</f>
        <v/>
      </c>
      <c r="Z13" s="274" t="str">
        <f t="shared" si="11"/>
        <v/>
      </c>
      <c r="AA13" s="261" t="str">
        <f t="shared" si="12"/>
        <v/>
      </c>
      <c r="AB13" s="261">
        <f t="shared" si="25"/>
        <v>0</v>
      </c>
      <c r="AC13" s="265" t="str">
        <f>+MID($AQ$30,9,1)</f>
        <v/>
      </c>
      <c r="AD13" s="265" t="str">
        <f t="shared" si="13"/>
        <v/>
      </c>
      <c r="AE13" s="262" t="str">
        <f t="shared" si="14"/>
        <v/>
      </c>
      <c r="AF13" s="262">
        <f t="shared" si="26"/>
        <v>0</v>
      </c>
      <c r="AG13" s="274" t="str">
        <f>+MID($AQ$34,9,1)</f>
        <v/>
      </c>
      <c r="AH13" s="264" t="str">
        <f t="shared" si="15"/>
        <v/>
      </c>
      <c r="AI13" s="261" t="str">
        <f t="shared" si="16"/>
        <v/>
      </c>
      <c r="AJ13" s="261">
        <f t="shared" si="27"/>
        <v>0</v>
      </c>
      <c r="AK13" s="266"/>
      <c r="AL13" s="271" t="s">
        <v>686</v>
      </c>
      <c r="AM13" s="268" t="s">
        <v>687</v>
      </c>
      <c r="AN13" s="268">
        <f t="shared" si="18"/>
        <v>52</v>
      </c>
      <c r="AO13" s="258"/>
      <c r="AP13" s="258"/>
    </row>
    <row r="14" spans="1:63" ht="13.5" customHeight="1" thickBot="1" x14ac:dyDescent="0.2">
      <c r="A14" s="261" t="str">
        <f>+MID($AQ$2,10,1)</f>
        <v/>
      </c>
      <c r="B14" s="261" t="str">
        <f t="shared" si="0"/>
        <v/>
      </c>
      <c r="C14" s="261" t="str">
        <f t="shared" si="17"/>
        <v/>
      </c>
      <c r="D14" s="261">
        <f t="shared" si="19"/>
        <v>0</v>
      </c>
      <c r="E14" s="262" t="str">
        <f>+MID($AQ$6,10,1)</f>
        <v/>
      </c>
      <c r="F14" s="262" t="str">
        <f t="shared" si="1"/>
        <v/>
      </c>
      <c r="G14" s="262" t="str">
        <f t="shared" si="2"/>
        <v/>
      </c>
      <c r="H14" s="262">
        <f t="shared" si="20"/>
        <v>0</v>
      </c>
      <c r="I14" s="261" t="str">
        <f>+MID($AQ$10,10,1)</f>
        <v/>
      </c>
      <c r="J14" s="261" t="str">
        <f t="shared" si="3"/>
        <v/>
      </c>
      <c r="K14" s="261" t="str">
        <f t="shared" si="4"/>
        <v/>
      </c>
      <c r="L14" s="261">
        <f t="shared" si="21"/>
        <v>0</v>
      </c>
      <c r="M14" s="262" t="str">
        <f>+MID($AQ$14,10,1)</f>
        <v/>
      </c>
      <c r="N14" s="262" t="str">
        <f t="shared" si="5"/>
        <v/>
      </c>
      <c r="O14" s="262" t="str">
        <f t="shared" si="6"/>
        <v/>
      </c>
      <c r="P14" s="262">
        <f t="shared" si="22"/>
        <v>0</v>
      </c>
      <c r="Q14" s="261" t="str">
        <f>+MID($AQ$18,10,1)</f>
        <v/>
      </c>
      <c r="R14" s="261" t="str">
        <f t="shared" si="7"/>
        <v/>
      </c>
      <c r="S14" s="261" t="str">
        <f t="shared" si="8"/>
        <v/>
      </c>
      <c r="T14" s="261">
        <f t="shared" si="23"/>
        <v>0</v>
      </c>
      <c r="U14" s="262" t="str">
        <f>+MID($AQ$22,10,1)</f>
        <v/>
      </c>
      <c r="V14" s="262" t="str">
        <f t="shared" si="9"/>
        <v/>
      </c>
      <c r="W14" s="262" t="str">
        <f t="shared" si="10"/>
        <v/>
      </c>
      <c r="X14" s="262">
        <f t="shared" si="24"/>
        <v>0</v>
      </c>
      <c r="Y14" s="273" t="str">
        <f>+MID($AQ$26,10,1)</f>
        <v/>
      </c>
      <c r="Z14" s="274" t="str">
        <f t="shared" si="11"/>
        <v/>
      </c>
      <c r="AA14" s="261" t="str">
        <f t="shared" si="12"/>
        <v/>
      </c>
      <c r="AB14" s="261">
        <f t="shared" si="25"/>
        <v>0</v>
      </c>
      <c r="AC14" s="265" t="str">
        <f>+MID($AQ$30,10,1)</f>
        <v/>
      </c>
      <c r="AD14" s="265" t="str">
        <f t="shared" si="13"/>
        <v/>
      </c>
      <c r="AE14" s="262" t="str">
        <f t="shared" si="14"/>
        <v/>
      </c>
      <c r="AF14" s="262">
        <f t="shared" si="26"/>
        <v>0</v>
      </c>
      <c r="AG14" s="274" t="str">
        <f>+MID($AQ$34,10,1)</f>
        <v/>
      </c>
      <c r="AH14" s="264" t="str">
        <f t="shared" si="15"/>
        <v/>
      </c>
      <c r="AI14" s="261" t="str">
        <f t="shared" si="16"/>
        <v/>
      </c>
      <c r="AJ14" s="261">
        <f t="shared" si="27"/>
        <v>0</v>
      </c>
      <c r="AK14" s="266"/>
      <c r="AL14" s="271" t="s">
        <v>688</v>
      </c>
      <c r="AM14" s="268" t="s">
        <v>689</v>
      </c>
      <c r="AN14" s="268">
        <f t="shared" si="18"/>
        <v>53</v>
      </c>
      <c r="AO14" s="258"/>
      <c r="AP14" s="258" t="s">
        <v>690</v>
      </c>
      <c r="AQ14" s="416" t="str">
        <f>IF(①【別紙１】AP別のSSID設定!J35="","",①【別紙１】AP別のSSID設定!J35)</f>
        <v/>
      </c>
      <c r="AR14" s="417"/>
      <c r="AS14" s="417"/>
      <c r="AT14" s="417"/>
      <c r="AU14" s="417"/>
      <c r="AV14" s="417"/>
      <c r="AW14" s="417"/>
      <c r="AX14" s="417"/>
      <c r="AY14" s="417"/>
      <c r="AZ14" s="418"/>
    </row>
    <row r="15" spans="1:63" ht="13.5" customHeight="1" thickBot="1" x14ac:dyDescent="0.2">
      <c r="A15" s="261" t="str">
        <f>+MID($AQ$2,11,1)</f>
        <v/>
      </c>
      <c r="B15" s="261" t="str">
        <f t="shared" si="0"/>
        <v/>
      </c>
      <c r="C15" s="261" t="str">
        <f t="shared" si="17"/>
        <v/>
      </c>
      <c r="D15" s="261">
        <f t="shared" si="19"/>
        <v>0</v>
      </c>
      <c r="E15" s="262" t="str">
        <f>+MID($AQ$6,11,1)</f>
        <v/>
      </c>
      <c r="F15" s="262" t="str">
        <f t="shared" si="1"/>
        <v/>
      </c>
      <c r="G15" s="262" t="str">
        <f t="shared" si="2"/>
        <v/>
      </c>
      <c r="H15" s="262">
        <f t="shared" si="20"/>
        <v>0</v>
      </c>
      <c r="I15" s="261" t="str">
        <f>+MID($AQ$10,11,1)</f>
        <v/>
      </c>
      <c r="J15" s="261" t="str">
        <f t="shared" si="3"/>
        <v/>
      </c>
      <c r="K15" s="261" t="str">
        <f t="shared" si="4"/>
        <v/>
      </c>
      <c r="L15" s="261">
        <f t="shared" si="21"/>
        <v>0</v>
      </c>
      <c r="M15" s="262" t="str">
        <f>+MID($AQ$14,11,1)</f>
        <v/>
      </c>
      <c r="N15" s="262" t="str">
        <f t="shared" si="5"/>
        <v/>
      </c>
      <c r="O15" s="262" t="str">
        <f t="shared" si="6"/>
        <v/>
      </c>
      <c r="P15" s="262">
        <f t="shared" si="22"/>
        <v>0</v>
      </c>
      <c r="Q15" s="261" t="str">
        <f>+MID($AQ$18,11,1)</f>
        <v/>
      </c>
      <c r="R15" s="261" t="str">
        <f t="shared" si="7"/>
        <v/>
      </c>
      <c r="S15" s="261" t="str">
        <f t="shared" si="8"/>
        <v/>
      </c>
      <c r="T15" s="261">
        <f t="shared" si="23"/>
        <v>0</v>
      </c>
      <c r="U15" s="262" t="str">
        <f>+MID($AQ$22,11,1)</f>
        <v/>
      </c>
      <c r="V15" s="262" t="str">
        <f t="shared" si="9"/>
        <v/>
      </c>
      <c r="W15" s="262" t="str">
        <f t="shared" si="10"/>
        <v/>
      </c>
      <c r="X15" s="262">
        <f t="shared" si="24"/>
        <v>0</v>
      </c>
      <c r="Y15" s="273" t="str">
        <f>+MID($AQ$26,11,1)</f>
        <v/>
      </c>
      <c r="Z15" s="274" t="str">
        <f t="shared" si="11"/>
        <v/>
      </c>
      <c r="AA15" s="261" t="str">
        <f t="shared" si="12"/>
        <v/>
      </c>
      <c r="AB15" s="261">
        <f t="shared" si="25"/>
        <v>0</v>
      </c>
      <c r="AC15" s="265" t="str">
        <f>+MID($AQ$30,11,1)</f>
        <v/>
      </c>
      <c r="AD15" s="265" t="str">
        <f t="shared" si="13"/>
        <v/>
      </c>
      <c r="AE15" s="262" t="str">
        <f t="shared" si="14"/>
        <v/>
      </c>
      <c r="AF15" s="262">
        <f t="shared" si="26"/>
        <v>0</v>
      </c>
      <c r="AG15" s="274" t="str">
        <f>+MID($AQ$34,11,1)</f>
        <v/>
      </c>
      <c r="AH15" s="264" t="str">
        <f t="shared" si="15"/>
        <v/>
      </c>
      <c r="AI15" s="261" t="str">
        <f t="shared" si="16"/>
        <v/>
      </c>
      <c r="AJ15" s="261">
        <f t="shared" si="27"/>
        <v>0</v>
      </c>
      <c r="AK15" s="266"/>
      <c r="AL15" s="271" t="s">
        <v>691</v>
      </c>
      <c r="AM15" s="268" t="s">
        <v>692</v>
      </c>
      <c r="AN15" s="268">
        <f t="shared" si="18"/>
        <v>54</v>
      </c>
      <c r="AO15" s="258"/>
    </row>
    <row r="16" spans="1:63" ht="13.5" customHeight="1" thickBot="1" x14ac:dyDescent="0.2">
      <c r="A16" s="261" t="str">
        <f>+MID($AQ$2,12,1)</f>
        <v/>
      </c>
      <c r="B16" s="261" t="str">
        <f t="shared" si="0"/>
        <v/>
      </c>
      <c r="C16" s="261" t="str">
        <f t="shared" si="17"/>
        <v/>
      </c>
      <c r="D16" s="261">
        <f t="shared" si="19"/>
        <v>0</v>
      </c>
      <c r="E16" s="262" t="str">
        <f>+MID($AQ$6,12,1)</f>
        <v/>
      </c>
      <c r="F16" s="262" t="str">
        <f t="shared" si="1"/>
        <v/>
      </c>
      <c r="G16" s="262" t="str">
        <f t="shared" si="2"/>
        <v/>
      </c>
      <c r="H16" s="262">
        <f t="shared" si="20"/>
        <v>0</v>
      </c>
      <c r="I16" s="261" t="str">
        <f>+MID($AQ$10,12,1)</f>
        <v/>
      </c>
      <c r="J16" s="261" t="str">
        <f t="shared" si="3"/>
        <v/>
      </c>
      <c r="K16" s="261" t="str">
        <f t="shared" si="4"/>
        <v/>
      </c>
      <c r="L16" s="261">
        <f t="shared" si="21"/>
        <v>0</v>
      </c>
      <c r="M16" s="262" t="str">
        <f>+MID($AQ$14,12,1)</f>
        <v/>
      </c>
      <c r="N16" s="262" t="str">
        <f t="shared" si="5"/>
        <v/>
      </c>
      <c r="O16" s="262" t="str">
        <f t="shared" si="6"/>
        <v/>
      </c>
      <c r="P16" s="262">
        <f t="shared" si="22"/>
        <v>0</v>
      </c>
      <c r="Q16" s="261" t="str">
        <f>+MID($AQ$18,12,1)</f>
        <v/>
      </c>
      <c r="R16" s="261" t="str">
        <f t="shared" si="7"/>
        <v/>
      </c>
      <c r="S16" s="261" t="str">
        <f t="shared" si="8"/>
        <v/>
      </c>
      <c r="T16" s="261">
        <f t="shared" si="23"/>
        <v>0</v>
      </c>
      <c r="U16" s="262" t="str">
        <f>+MID($AQ$22,12,1)</f>
        <v/>
      </c>
      <c r="V16" s="262" t="str">
        <f t="shared" si="9"/>
        <v/>
      </c>
      <c r="W16" s="262" t="str">
        <f t="shared" si="10"/>
        <v/>
      </c>
      <c r="X16" s="262">
        <f t="shared" si="24"/>
        <v>0</v>
      </c>
      <c r="Y16" s="273" t="str">
        <f>+MID($AQ$26,12,1)</f>
        <v/>
      </c>
      <c r="Z16" s="274" t="str">
        <f t="shared" si="11"/>
        <v/>
      </c>
      <c r="AA16" s="261" t="str">
        <f t="shared" si="12"/>
        <v/>
      </c>
      <c r="AB16" s="261">
        <f t="shared" si="25"/>
        <v>0</v>
      </c>
      <c r="AC16" s="265" t="str">
        <f>+MID($AQ$30,12,1)</f>
        <v/>
      </c>
      <c r="AD16" s="265" t="str">
        <f t="shared" si="13"/>
        <v/>
      </c>
      <c r="AE16" s="262" t="str">
        <f t="shared" si="14"/>
        <v/>
      </c>
      <c r="AF16" s="262">
        <f t="shared" si="26"/>
        <v>0</v>
      </c>
      <c r="AG16" s="274" t="str">
        <f>+MID($AQ$34,12,1)</f>
        <v/>
      </c>
      <c r="AH16" s="264" t="str">
        <f t="shared" si="15"/>
        <v/>
      </c>
      <c r="AI16" s="261" t="str">
        <f t="shared" si="16"/>
        <v/>
      </c>
      <c r="AJ16" s="261">
        <f t="shared" si="27"/>
        <v>0</v>
      </c>
      <c r="AK16" s="266"/>
      <c r="AL16" s="271" t="s">
        <v>693</v>
      </c>
      <c r="AM16" s="268" t="s">
        <v>694</v>
      </c>
      <c r="AN16" s="268">
        <f t="shared" si="18"/>
        <v>55</v>
      </c>
      <c r="AO16" s="258"/>
      <c r="AP16" s="258" t="s">
        <v>644</v>
      </c>
      <c r="AQ16" s="419" t="str">
        <f>+N5&amp;N6&amp;N7&amp;N8&amp;N9&amp;N10&amp;N11&amp;N12&amp;N13&amp;N14&amp;N15&amp;N16&amp;N17&amp;N18&amp;N19&amp;N20&amp;N21&amp;N22&amp;N23&amp;N24&amp;N25&amp;N26&amp;N27&amp;N28&amp;N29&amp;N30&amp;N31&amp;N32&amp;N33&amp;N34&amp;N35&amp;N36</f>
        <v/>
      </c>
      <c r="AR16" s="417"/>
      <c r="AS16" s="417"/>
      <c r="AT16" s="417"/>
      <c r="AU16" s="417"/>
      <c r="AV16" s="417"/>
      <c r="AW16" s="417"/>
      <c r="AX16" s="417"/>
      <c r="AY16" s="417"/>
      <c r="AZ16" s="418"/>
    </row>
    <row r="17" spans="1:52" ht="13.5" customHeight="1" thickBot="1" x14ac:dyDescent="0.2">
      <c r="A17" s="261" t="str">
        <f>+MID($AQ$2,13,1)</f>
        <v/>
      </c>
      <c r="B17" s="261" t="str">
        <f t="shared" si="0"/>
        <v/>
      </c>
      <c r="C17" s="261" t="str">
        <f t="shared" si="17"/>
        <v/>
      </c>
      <c r="D17" s="261">
        <f t="shared" si="19"/>
        <v>0</v>
      </c>
      <c r="E17" s="262" t="str">
        <f>+MID($AQ$6,13,1)</f>
        <v/>
      </c>
      <c r="F17" s="262" t="str">
        <f t="shared" si="1"/>
        <v/>
      </c>
      <c r="G17" s="262" t="str">
        <f t="shared" si="2"/>
        <v/>
      </c>
      <c r="H17" s="262">
        <f t="shared" si="20"/>
        <v>0</v>
      </c>
      <c r="I17" s="261" t="str">
        <f>+MID($AQ$10,13,1)</f>
        <v/>
      </c>
      <c r="J17" s="261" t="str">
        <f t="shared" si="3"/>
        <v/>
      </c>
      <c r="K17" s="261" t="str">
        <f t="shared" si="4"/>
        <v/>
      </c>
      <c r="L17" s="261">
        <f t="shared" si="21"/>
        <v>0</v>
      </c>
      <c r="M17" s="262" t="str">
        <f>+MID($AQ$14,13,1)</f>
        <v/>
      </c>
      <c r="N17" s="262" t="str">
        <f t="shared" si="5"/>
        <v/>
      </c>
      <c r="O17" s="262" t="str">
        <f t="shared" si="6"/>
        <v/>
      </c>
      <c r="P17" s="262">
        <f t="shared" si="22"/>
        <v>0</v>
      </c>
      <c r="Q17" s="261" t="str">
        <f>+MID($AQ$18,13,1)</f>
        <v/>
      </c>
      <c r="R17" s="261" t="str">
        <f t="shared" si="7"/>
        <v/>
      </c>
      <c r="S17" s="261" t="str">
        <f t="shared" si="8"/>
        <v/>
      </c>
      <c r="T17" s="261">
        <f t="shared" si="23"/>
        <v>0</v>
      </c>
      <c r="U17" s="262" t="str">
        <f>+MID($AQ$22,13,1)</f>
        <v/>
      </c>
      <c r="V17" s="262" t="str">
        <f t="shared" si="9"/>
        <v/>
      </c>
      <c r="W17" s="262" t="str">
        <f t="shared" si="10"/>
        <v/>
      </c>
      <c r="X17" s="262">
        <f t="shared" si="24"/>
        <v>0</v>
      </c>
      <c r="Y17" s="273" t="str">
        <f>+MID($AQ$26,13,1)</f>
        <v/>
      </c>
      <c r="Z17" s="274" t="str">
        <f t="shared" si="11"/>
        <v/>
      </c>
      <c r="AA17" s="261" t="str">
        <f t="shared" si="12"/>
        <v/>
      </c>
      <c r="AB17" s="261">
        <f t="shared" si="25"/>
        <v>0</v>
      </c>
      <c r="AC17" s="265" t="str">
        <f>+MID($AQ$30,13,1)</f>
        <v/>
      </c>
      <c r="AD17" s="265" t="str">
        <f t="shared" si="13"/>
        <v/>
      </c>
      <c r="AE17" s="262" t="str">
        <f t="shared" si="14"/>
        <v/>
      </c>
      <c r="AF17" s="262">
        <f t="shared" si="26"/>
        <v>0</v>
      </c>
      <c r="AG17" s="274" t="str">
        <f>+MID($AQ$34,13,1)</f>
        <v/>
      </c>
      <c r="AH17" s="264" t="str">
        <f t="shared" si="15"/>
        <v/>
      </c>
      <c r="AI17" s="261" t="str">
        <f t="shared" si="16"/>
        <v/>
      </c>
      <c r="AJ17" s="261">
        <f t="shared" si="27"/>
        <v>0</v>
      </c>
      <c r="AK17" s="266"/>
      <c r="AL17" s="271" t="s">
        <v>695</v>
      </c>
      <c r="AM17" s="268" t="s">
        <v>696</v>
      </c>
      <c r="AN17" s="268">
        <f t="shared" si="18"/>
        <v>56</v>
      </c>
      <c r="AO17" s="258"/>
      <c r="AP17" s="258"/>
    </row>
    <row r="18" spans="1:52" ht="13.5" customHeight="1" thickBot="1" x14ac:dyDescent="0.2">
      <c r="A18" s="261" t="str">
        <f>+MID($AQ$2,14,1)</f>
        <v/>
      </c>
      <c r="B18" s="261" t="str">
        <f t="shared" si="0"/>
        <v/>
      </c>
      <c r="C18" s="261" t="str">
        <f t="shared" si="17"/>
        <v/>
      </c>
      <c r="D18" s="261">
        <f t="shared" si="19"/>
        <v>0</v>
      </c>
      <c r="E18" s="262" t="str">
        <f>+MID($AQ$6,14,1)</f>
        <v/>
      </c>
      <c r="F18" s="262" t="str">
        <f t="shared" si="1"/>
        <v/>
      </c>
      <c r="G18" s="262" t="str">
        <f t="shared" si="2"/>
        <v/>
      </c>
      <c r="H18" s="262">
        <f t="shared" si="20"/>
        <v>0</v>
      </c>
      <c r="I18" s="261" t="str">
        <f>+MID($AQ$10,14,1)</f>
        <v/>
      </c>
      <c r="J18" s="261" t="str">
        <f t="shared" si="3"/>
        <v/>
      </c>
      <c r="K18" s="261" t="str">
        <f t="shared" si="4"/>
        <v/>
      </c>
      <c r="L18" s="261">
        <f t="shared" si="21"/>
        <v>0</v>
      </c>
      <c r="M18" s="262" t="str">
        <f>+MID($AQ$14,14,1)</f>
        <v/>
      </c>
      <c r="N18" s="262" t="str">
        <f t="shared" si="5"/>
        <v/>
      </c>
      <c r="O18" s="262" t="str">
        <f t="shared" si="6"/>
        <v/>
      </c>
      <c r="P18" s="262">
        <f t="shared" si="22"/>
        <v>0</v>
      </c>
      <c r="Q18" s="261" t="str">
        <f>+MID($AQ$18,14,1)</f>
        <v/>
      </c>
      <c r="R18" s="261" t="str">
        <f t="shared" si="7"/>
        <v/>
      </c>
      <c r="S18" s="261" t="str">
        <f t="shared" si="8"/>
        <v/>
      </c>
      <c r="T18" s="261">
        <f t="shared" si="23"/>
        <v>0</v>
      </c>
      <c r="U18" s="262" t="str">
        <f>+MID($AQ$22,14,1)</f>
        <v/>
      </c>
      <c r="V18" s="262" t="str">
        <f t="shared" si="9"/>
        <v/>
      </c>
      <c r="W18" s="262" t="str">
        <f t="shared" si="10"/>
        <v/>
      </c>
      <c r="X18" s="262">
        <f t="shared" si="24"/>
        <v>0</v>
      </c>
      <c r="Y18" s="273" t="str">
        <f>+MID($AQ$26,14,1)</f>
        <v/>
      </c>
      <c r="Z18" s="274" t="str">
        <f t="shared" si="11"/>
        <v/>
      </c>
      <c r="AA18" s="261" t="str">
        <f t="shared" si="12"/>
        <v/>
      </c>
      <c r="AB18" s="261">
        <f t="shared" si="25"/>
        <v>0</v>
      </c>
      <c r="AC18" s="265" t="str">
        <f>+MID($AQ$30,14,1)</f>
        <v/>
      </c>
      <c r="AD18" s="265" t="str">
        <f t="shared" si="13"/>
        <v/>
      </c>
      <c r="AE18" s="262" t="str">
        <f t="shared" si="14"/>
        <v/>
      </c>
      <c r="AF18" s="262">
        <f t="shared" si="26"/>
        <v>0</v>
      </c>
      <c r="AG18" s="274" t="str">
        <f>+MID($AQ$34,14,1)</f>
        <v/>
      </c>
      <c r="AH18" s="264" t="str">
        <f t="shared" si="15"/>
        <v/>
      </c>
      <c r="AI18" s="261" t="str">
        <f t="shared" si="16"/>
        <v/>
      </c>
      <c r="AJ18" s="261">
        <f t="shared" si="27"/>
        <v>0</v>
      </c>
      <c r="AK18" s="266"/>
      <c r="AL18" s="271" t="s">
        <v>697</v>
      </c>
      <c r="AM18" s="268" t="s">
        <v>698</v>
      </c>
      <c r="AN18" s="268">
        <f t="shared" si="18"/>
        <v>57</v>
      </c>
      <c r="AO18" s="258"/>
      <c r="AP18" s="258" t="s">
        <v>699</v>
      </c>
      <c r="AQ18" s="416" t="str">
        <f>IF(①【別紙１】AP別のSSID設定!J38="","",①【別紙１】AP別のSSID設定!J38)</f>
        <v/>
      </c>
      <c r="AR18" s="417"/>
      <c r="AS18" s="417"/>
      <c r="AT18" s="417"/>
      <c r="AU18" s="417"/>
      <c r="AV18" s="417"/>
      <c r="AW18" s="417"/>
      <c r="AX18" s="417"/>
      <c r="AY18" s="417"/>
      <c r="AZ18" s="418"/>
    </row>
    <row r="19" spans="1:52" ht="13.5" customHeight="1" thickBot="1" x14ac:dyDescent="0.2">
      <c r="A19" s="261" t="str">
        <f>+MID($AQ$2,15,1)</f>
        <v/>
      </c>
      <c r="B19" s="261" t="str">
        <f t="shared" si="0"/>
        <v/>
      </c>
      <c r="C19" s="261" t="str">
        <f t="shared" si="17"/>
        <v/>
      </c>
      <c r="D19" s="261">
        <f t="shared" si="19"/>
        <v>0</v>
      </c>
      <c r="E19" s="262" t="str">
        <f>+MID($AQ$6,15,1)</f>
        <v/>
      </c>
      <c r="F19" s="262" t="str">
        <f t="shared" si="1"/>
        <v/>
      </c>
      <c r="G19" s="262" t="str">
        <f t="shared" si="2"/>
        <v/>
      </c>
      <c r="H19" s="262">
        <f t="shared" si="20"/>
        <v>0</v>
      </c>
      <c r="I19" s="261" t="str">
        <f>+MID($AQ$10,15,1)</f>
        <v/>
      </c>
      <c r="J19" s="261" t="str">
        <f t="shared" si="3"/>
        <v/>
      </c>
      <c r="K19" s="261" t="str">
        <f t="shared" si="4"/>
        <v/>
      </c>
      <c r="L19" s="261">
        <f t="shared" si="21"/>
        <v>0</v>
      </c>
      <c r="M19" s="262" t="str">
        <f>+MID($AQ$14,15,1)</f>
        <v/>
      </c>
      <c r="N19" s="262" t="str">
        <f t="shared" si="5"/>
        <v/>
      </c>
      <c r="O19" s="262" t="str">
        <f t="shared" si="6"/>
        <v/>
      </c>
      <c r="P19" s="262">
        <f t="shared" si="22"/>
        <v>0</v>
      </c>
      <c r="Q19" s="261" t="str">
        <f>+MID($AQ$18,15,1)</f>
        <v/>
      </c>
      <c r="R19" s="261" t="str">
        <f t="shared" si="7"/>
        <v/>
      </c>
      <c r="S19" s="261" t="str">
        <f t="shared" si="8"/>
        <v/>
      </c>
      <c r="T19" s="261">
        <f t="shared" si="23"/>
        <v>0</v>
      </c>
      <c r="U19" s="262" t="str">
        <f>+MID($AQ$22,15,1)</f>
        <v/>
      </c>
      <c r="V19" s="262" t="str">
        <f t="shared" si="9"/>
        <v/>
      </c>
      <c r="W19" s="262" t="str">
        <f t="shared" si="10"/>
        <v/>
      </c>
      <c r="X19" s="262">
        <f t="shared" si="24"/>
        <v>0</v>
      </c>
      <c r="Y19" s="273" t="str">
        <f>+MID($AQ$26,15,1)</f>
        <v/>
      </c>
      <c r="Z19" s="274" t="str">
        <f t="shared" si="11"/>
        <v/>
      </c>
      <c r="AA19" s="261" t="str">
        <f t="shared" si="12"/>
        <v/>
      </c>
      <c r="AB19" s="261">
        <f t="shared" si="25"/>
        <v>0</v>
      </c>
      <c r="AC19" s="265" t="str">
        <f>+MID($AQ$30,15,1)</f>
        <v/>
      </c>
      <c r="AD19" s="265" t="str">
        <f t="shared" si="13"/>
        <v/>
      </c>
      <c r="AE19" s="262" t="str">
        <f t="shared" si="14"/>
        <v/>
      </c>
      <c r="AF19" s="262">
        <f t="shared" si="26"/>
        <v>0</v>
      </c>
      <c r="AG19" s="274" t="str">
        <f>+MID($AQ$34,15,1)</f>
        <v/>
      </c>
      <c r="AH19" s="264" t="str">
        <f t="shared" si="15"/>
        <v/>
      </c>
      <c r="AI19" s="261" t="str">
        <f t="shared" si="16"/>
        <v/>
      </c>
      <c r="AJ19" s="261">
        <f t="shared" si="27"/>
        <v>0</v>
      </c>
      <c r="AK19" s="266"/>
      <c r="AL19" s="269" t="s">
        <v>700</v>
      </c>
      <c r="AM19" s="268" t="s">
        <v>701</v>
      </c>
      <c r="AN19" s="268">
        <f t="shared" si="18"/>
        <v>64</v>
      </c>
      <c r="AO19" s="258"/>
    </row>
    <row r="20" spans="1:52" ht="13.5" customHeight="1" thickBot="1" x14ac:dyDescent="0.2">
      <c r="A20" s="261" t="str">
        <f>+MID($AQ$2,16,1)</f>
        <v/>
      </c>
      <c r="B20" s="261" t="str">
        <f t="shared" si="0"/>
        <v/>
      </c>
      <c r="C20" s="261" t="str">
        <f t="shared" si="17"/>
        <v/>
      </c>
      <c r="D20" s="261">
        <f t="shared" si="19"/>
        <v>0</v>
      </c>
      <c r="E20" s="262" t="str">
        <f>+MID($AQ$6,16,1)</f>
        <v/>
      </c>
      <c r="F20" s="262" t="str">
        <f t="shared" si="1"/>
        <v/>
      </c>
      <c r="G20" s="262" t="str">
        <f t="shared" si="2"/>
        <v/>
      </c>
      <c r="H20" s="262">
        <f t="shared" si="20"/>
        <v>0</v>
      </c>
      <c r="I20" s="261" t="str">
        <f>+MID($AQ$10,16,1)</f>
        <v/>
      </c>
      <c r="J20" s="261" t="str">
        <f t="shared" si="3"/>
        <v/>
      </c>
      <c r="K20" s="261" t="str">
        <f t="shared" si="4"/>
        <v/>
      </c>
      <c r="L20" s="261">
        <f t="shared" si="21"/>
        <v>0</v>
      </c>
      <c r="M20" s="262" t="str">
        <f>+MID($AQ$14,16,1)</f>
        <v/>
      </c>
      <c r="N20" s="262" t="str">
        <f t="shared" si="5"/>
        <v/>
      </c>
      <c r="O20" s="262" t="str">
        <f t="shared" si="6"/>
        <v/>
      </c>
      <c r="P20" s="262">
        <f t="shared" si="22"/>
        <v>0</v>
      </c>
      <c r="Q20" s="272" t="str">
        <f>+MID($AQ$18,16,1)</f>
        <v/>
      </c>
      <c r="R20" s="272" t="str">
        <f t="shared" si="7"/>
        <v/>
      </c>
      <c r="S20" s="261" t="str">
        <f t="shared" si="8"/>
        <v/>
      </c>
      <c r="T20" s="261">
        <f t="shared" si="23"/>
        <v>0</v>
      </c>
      <c r="U20" s="262" t="str">
        <f>+MID($AQ$22,16,1)</f>
        <v/>
      </c>
      <c r="V20" s="262" t="str">
        <f t="shared" si="9"/>
        <v/>
      </c>
      <c r="W20" s="262" t="str">
        <f t="shared" si="10"/>
        <v/>
      </c>
      <c r="X20" s="262">
        <f t="shared" si="24"/>
        <v>0</v>
      </c>
      <c r="Y20" s="273" t="str">
        <f>+MID($AQ$26,16,1)</f>
        <v/>
      </c>
      <c r="Z20" s="274" t="str">
        <f t="shared" si="11"/>
        <v/>
      </c>
      <c r="AA20" s="261" t="str">
        <f t="shared" si="12"/>
        <v/>
      </c>
      <c r="AB20" s="261">
        <f t="shared" si="25"/>
        <v>0</v>
      </c>
      <c r="AC20" s="265" t="str">
        <f>+MID($AQ$30,16,1)</f>
        <v/>
      </c>
      <c r="AD20" s="265" t="str">
        <f t="shared" si="13"/>
        <v/>
      </c>
      <c r="AE20" s="262" t="str">
        <f t="shared" si="14"/>
        <v/>
      </c>
      <c r="AF20" s="262">
        <f t="shared" si="26"/>
        <v>0</v>
      </c>
      <c r="AG20" s="274" t="str">
        <f>+MID($AQ$34,16,1)</f>
        <v/>
      </c>
      <c r="AH20" s="264" t="str">
        <f t="shared" si="15"/>
        <v/>
      </c>
      <c r="AI20" s="261" t="str">
        <f t="shared" si="16"/>
        <v/>
      </c>
      <c r="AJ20" s="261">
        <f t="shared" si="27"/>
        <v>0</v>
      </c>
      <c r="AK20" s="266"/>
      <c r="AL20" s="268" t="s">
        <v>702</v>
      </c>
      <c r="AM20" s="268" t="s">
        <v>703</v>
      </c>
      <c r="AN20" s="268">
        <f t="shared" si="18"/>
        <v>65</v>
      </c>
      <c r="AO20" s="258"/>
      <c r="AP20" s="258" t="s">
        <v>648</v>
      </c>
      <c r="AQ20" s="419" t="str">
        <f>+R5&amp;R6&amp;R7&amp;R8&amp;R9&amp;R10&amp;R11&amp;R12&amp;R13&amp;R14&amp;R15&amp;R16&amp;R17&amp;R18&amp;R19&amp;R20&amp;R21&amp;R22&amp;R23&amp;R24&amp;R25&amp;R26&amp;R27&amp;R28&amp;R29&amp;R30&amp;R31&amp;R32&amp;R33&amp;R34&amp;R35&amp;R36</f>
        <v/>
      </c>
      <c r="AR20" s="417"/>
      <c r="AS20" s="417"/>
      <c r="AT20" s="417"/>
      <c r="AU20" s="417"/>
      <c r="AV20" s="417"/>
      <c r="AW20" s="417"/>
      <c r="AX20" s="417"/>
      <c r="AY20" s="417"/>
      <c r="AZ20" s="418"/>
    </row>
    <row r="21" spans="1:52" ht="13.5" customHeight="1" thickBot="1" x14ac:dyDescent="0.2">
      <c r="A21" s="261" t="str">
        <f>+MID($AQ$2,17,1)</f>
        <v/>
      </c>
      <c r="B21" s="261" t="str">
        <f t="shared" si="0"/>
        <v/>
      </c>
      <c r="C21" s="261" t="str">
        <f t="shared" si="17"/>
        <v/>
      </c>
      <c r="D21" s="261">
        <f t="shared" si="19"/>
        <v>0</v>
      </c>
      <c r="E21" s="262" t="str">
        <f>+MID($AQ$6,17,1)</f>
        <v/>
      </c>
      <c r="F21" s="262" t="str">
        <f t="shared" si="1"/>
        <v/>
      </c>
      <c r="G21" s="262" t="str">
        <f t="shared" si="2"/>
        <v/>
      </c>
      <c r="H21" s="262">
        <f t="shared" si="20"/>
        <v>0</v>
      </c>
      <c r="I21" s="261" t="str">
        <f>+MID($AQ$10,17,1)</f>
        <v/>
      </c>
      <c r="J21" s="261" t="str">
        <f t="shared" si="3"/>
        <v/>
      </c>
      <c r="K21" s="261" t="str">
        <f t="shared" si="4"/>
        <v/>
      </c>
      <c r="L21" s="261">
        <f t="shared" si="21"/>
        <v>0</v>
      </c>
      <c r="M21" s="262" t="str">
        <f>+MID($AQ$14,17,1)</f>
        <v/>
      </c>
      <c r="N21" s="262" t="str">
        <f t="shared" si="5"/>
        <v/>
      </c>
      <c r="O21" s="262" t="str">
        <f t="shared" si="6"/>
        <v/>
      </c>
      <c r="P21" s="262">
        <f t="shared" si="22"/>
        <v>0</v>
      </c>
      <c r="Q21" s="261" t="str">
        <f>+MID($AQ$18,17,1)</f>
        <v/>
      </c>
      <c r="R21" s="261" t="str">
        <f t="shared" si="7"/>
        <v/>
      </c>
      <c r="S21" s="261" t="str">
        <f t="shared" si="8"/>
        <v/>
      </c>
      <c r="T21" s="261">
        <f t="shared" si="23"/>
        <v>0</v>
      </c>
      <c r="U21" s="262" t="str">
        <f>+MID($AQ$22,17,1)</f>
        <v/>
      </c>
      <c r="V21" s="262" t="str">
        <f t="shared" si="9"/>
        <v/>
      </c>
      <c r="W21" s="262" t="str">
        <f t="shared" si="10"/>
        <v/>
      </c>
      <c r="X21" s="262">
        <f t="shared" si="24"/>
        <v>0</v>
      </c>
      <c r="Y21" s="273" t="str">
        <f>+MID($AQ$26,17,1)</f>
        <v/>
      </c>
      <c r="Z21" s="274" t="str">
        <f t="shared" si="11"/>
        <v/>
      </c>
      <c r="AA21" s="261" t="str">
        <f t="shared" si="12"/>
        <v/>
      </c>
      <c r="AB21" s="261">
        <f t="shared" si="25"/>
        <v>0</v>
      </c>
      <c r="AC21" s="265" t="str">
        <f>+MID($AQ$30,17,1)</f>
        <v/>
      </c>
      <c r="AD21" s="265" t="str">
        <f t="shared" si="13"/>
        <v/>
      </c>
      <c r="AE21" s="262" t="str">
        <f t="shared" si="14"/>
        <v/>
      </c>
      <c r="AF21" s="262">
        <f t="shared" si="26"/>
        <v>0</v>
      </c>
      <c r="AG21" s="274" t="str">
        <f>+MID($AQ$34,17,1)</f>
        <v/>
      </c>
      <c r="AH21" s="264" t="str">
        <f t="shared" si="15"/>
        <v/>
      </c>
      <c r="AI21" s="261" t="str">
        <f t="shared" si="16"/>
        <v/>
      </c>
      <c r="AJ21" s="261">
        <f t="shared" si="27"/>
        <v>0</v>
      </c>
      <c r="AK21" s="266"/>
      <c r="AL21" s="268" t="s">
        <v>704</v>
      </c>
      <c r="AM21" s="268" t="s">
        <v>705</v>
      </c>
      <c r="AN21" s="268">
        <f t="shared" si="18"/>
        <v>66</v>
      </c>
      <c r="AO21" s="258"/>
      <c r="AP21" s="258"/>
    </row>
    <row r="22" spans="1:52" ht="13.5" customHeight="1" thickBot="1" x14ac:dyDescent="0.2">
      <c r="A22" s="261" t="str">
        <f>+MID($AQ$2,18,1)</f>
        <v/>
      </c>
      <c r="B22" s="261" t="str">
        <f t="shared" si="0"/>
        <v/>
      </c>
      <c r="C22" s="261" t="str">
        <f t="shared" si="17"/>
        <v/>
      </c>
      <c r="D22" s="261">
        <f t="shared" si="19"/>
        <v>0</v>
      </c>
      <c r="E22" s="262" t="str">
        <f>+MID($AQ$6,18,1)</f>
        <v/>
      </c>
      <c r="F22" s="262" t="str">
        <f t="shared" si="1"/>
        <v/>
      </c>
      <c r="G22" s="262" t="str">
        <f t="shared" si="2"/>
        <v/>
      </c>
      <c r="H22" s="262">
        <f t="shared" si="20"/>
        <v>0</v>
      </c>
      <c r="I22" s="261" t="str">
        <f>+MID($AQ$10,18,1)</f>
        <v/>
      </c>
      <c r="J22" s="261" t="str">
        <f t="shared" si="3"/>
        <v/>
      </c>
      <c r="K22" s="261" t="str">
        <f t="shared" si="4"/>
        <v/>
      </c>
      <c r="L22" s="261">
        <f t="shared" si="21"/>
        <v>0</v>
      </c>
      <c r="M22" s="262" t="str">
        <f>+MID($AQ$14,18,1)</f>
        <v/>
      </c>
      <c r="N22" s="262" t="str">
        <f t="shared" si="5"/>
        <v/>
      </c>
      <c r="O22" s="262" t="str">
        <f t="shared" si="6"/>
        <v/>
      </c>
      <c r="P22" s="262">
        <f t="shared" si="22"/>
        <v>0</v>
      </c>
      <c r="Q22" s="261" t="str">
        <f>+MID($AQ$18,18,1)</f>
        <v/>
      </c>
      <c r="R22" s="261" t="str">
        <f t="shared" si="7"/>
        <v/>
      </c>
      <c r="S22" s="261" t="str">
        <f t="shared" si="8"/>
        <v/>
      </c>
      <c r="T22" s="261">
        <f t="shared" si="23"/>
        <v>0</v>
      </c>
      <c r="U22" s="262" t="str">
        <f>+MID($AQ$22,18,1)</f>
        <v/>
      </c>
      <c r="V22" s="262" t="str">
        <f t="shared" si="9"/>
        <v/>
      </c>
      <c r="W22" s="262" t="str">
        <f t="shared" si="10"/>
        <v/>
      </c>
      <c r="X22" s="262">
        <f t="shared" si="24"/>
        <v>0</v>
      </c>
      <c r="Y22" s="273" t="str">
        <f>+MID($AQ$26,18,1)</f>
        <v/>
      </c>
      <c r="Z22" s="274" t="str">
        <f t="shared" si="11"/>
        <v/>
      </c>
      <c r="AA22" s="261" t="str">
        <f t="shared" si="12"/>
        <v/>
      </c>
      <c r="AB22" s="261">
        <f t="shared" si="25"/>
        <v>0</v>
      </c>
      <c r="AC22" s="265" t="str">
        <f>+MID($AQ$30,18,1)</f>
        <v/>
      </c>
      <c r="AD22" s="265" t="str">
        <f t="shared" si="13"/>
        <v/>
      </c>
      <c r="AE22" s="262" t="str">
        <f t="shared" si="14"/>
        <v/>
      </c>
      <c r="AF22" s="262">
        <f t="shared" si="26"/>
        <v>0</v>
      </c>
      <c r="AG22" s="274" t="str">
        <f>+MID($AQ$34,18,1)</f>
        <v/>
      </c>
      <c r="AH22" s="264" t="str">
        <f t="shared" si="15"/>
        <v/>
      </c>
      <c r="AI22" s="261" t="str">
        <f t="shared" si="16"/>
        <v/>
      </c>
      <c r="AJ22" s="261">
        <f t="shared" si="27"/>
        <v>0</v>
      </c>
      <c r="AK22" s="266"/>
      <c r="AL22" s="268" t="s">
        <v>706</v>
      </c>
      <c r="AM22" s="268" t="s">
        <v>707</v>
      </c>
      <c r="AN22" s="268">
        <f t="shared" si="18"/>
        <v>67</v>
      </c>
      <c r="AO22" s="258"/>
      <c r="AP22" s="258" t="s">
        <v>651</v>
      </c>
      <c r="AQ22" s="416" t="str">
        <f>IF(①【別紙１】AP別のSSID設定!J51="","",①【別紙１】AP別のSSID設定!J51)</f>
        <v/>
      </c>
      <c r="AR22" s="417"/>
      <c r="AS22" s="417"/>
      <c r="AT22" s="417"/>
      <c r="AU22" s="417"/>
      <c r="AV22" s="417"/>
      <c r="AW22" s="417"/>
      <c r="AX22" s="417"/>
      <c r="AY22" s="417"/>
      <c r="AZ22" s="418"/>
    </row>
    <row r="23" spans="1:52" ht="13.5" customHeight="1" thickBot="1" x14ac:dyDescent="0.2">
      <c r="A23" s="261" t="str">
        <f>+MID($AQ$2,19,1)</f>
        <v/>
      </c>
      <c r="B23" s="261" t="str">
        <f t="shared" si="0"/>
        <v/>
      </c>
      <c r="C23" s="261" t="str">
        <f t="shared" si="17"/>
        <v/>
      </c>
      <c r="D23" s="261">
        <f t="shared" si="19"/>
        <v>0</v>
      </c>
      <c r="E23" s="262" t="str">
        <f>+MID($AQ$6,19,1)</f>
        <v/>
      </c>
      <c r="F23" s="262" t="str">
        <f t="shared" si="1"/>
        <v/>
      </c>
      <c r="G23" s="262" t="str">
        <f t="shared" si="2"/>
        <v/>
      </c>
      <c r="H23" s="262">
        <f t="shared" si="20"/>
        <v>0</v>
      </c>
      <c r="I23" s="261" t="str">
        <f>+MID($AQ$10,19,1)</f>
        <v/>
      </c>
      <c r="J23" s="261" t="str">
        <f t="shared" si="3"/>
        <v/>
      </c>
      <c r="K23" s="261" t="str">
        <f t="shared" si="4"/>
        <v/>
      </c>
      <c r="L23" s="261">
        <f t="shared" si="21"/>
        <v>0</v>
      </c>
      <c r="M23" s="262" t="str">
        <f>+MID($AQ$14,19,1)</f>
        <v/>
      </c>
      <c r="N23" s="262" t="str">
        <f t="shared" si="5"/>
        <v/>
      </c>
      <c r="O23" s="262" t="str">
        <f t="shared" si="6"/>
        <v/>
      </c>
      <c r="P23" s="262">
        <f t="shared" si="22"/>
        <v>0</v>
      </c>
      <c r="Q23" s="261" t="str">
        <f>+MID($AQ$18,19,1)</f>
        <v/>
      </c>
      <c r="R23" s="261" t="str">
        <f t="shared" si="7"/>
        <v/>
      </c>
      <c r="S23" s="261" t="str">
        <f t="shared" si="8"/>
        <v/>
      </c>
      <c r="T23" s="261">
        <f t="shared" si="23"/>
        <v>0</v>
      </c>
      <c r="U23" s="262" t="str">
        <f>+MID($AQ$22,19,1)</f>
        <v/>
      </c>
      <c r="V23" s="262" t="str">
        <f t="shared" si="9"/>
        <v/>
      </c>
      <c r="W23" s="262" t="str">
        <f t="shared" si="10"/>
        <v/>
      </c>
      <c r="X23" s="262">
        <f t="shared" si="24"/>
        <v>0</v>
      </c>
      <c r="Y23" s="273" t="str">
        <f>+MID($AQ$26,19,1)</f>
        <v/>
      </c>
      <c r="Z23" s="274" t="str">
        <f t="shared" si="11"/>
        <v/>
      </c>
      <c r="AA23" s="261" t="str">
        <f t="shared" si="12"/>
        <v/>
      </c>
      <c r="AB23" s="261">
        <f t="shared" si="25"/>
        <v>0</v>
      </c>
      <c r="AC23" s="265" t="str">
        <f>+MID($AQ$30,19,1)</f>
        <v/>
      </c>
      <c r="AD23" s="265" t="str">
        <f t="shared" si="13"/>
        <v/>
      </c>
      <c r="AE23" s="262" t="str">
        <f t="shared" si="14"/>
        <v/>
      </c>
      <c r="AF23" s="262">
        <f t="shared" si="26"/>
        <v>0</v>
      </c>
      <c r="AG23" s="274" t="str">
        <f>+MID($AQ$34,19,1)</f>
        <v/>
      </c>
      <c r="AH23" s="264" t="str">
        <f t="shared" si="15"/>
        <v/>
      </c>
      <c r="AI23" s="261" t="str">
        <f t="shared" si="16"/>
        <v/>
      </c>
      <c r="AJ23" s="261">
        <f t="shared" si="27"/>
        <v>0</v>
      </c>
      <c r="AK23" s="266"/>
      <c r="AL23" s="268" t="s">
        <v>708</v>
      </c>
      <c r="AM23" s="268" t="s">
        <v>709</v>
      </c>
      <c r="AN23" s="268">
        <f t="shared" si="18"/>
        <v>68</v>
      </c>
      <c r="AO23" s="258"/>
    </row>
    <row r="24" spans="1:52" ht="13.5" customHeight="1" thickBot="1" x14ac:dyDescent="0.2">
      <c r="A24" s="261" t="str">
        <f>+MID($AQ$2,20,1)</f>
        <v/>
      </c>
      <c r="B24" s="261" t="str">
        <f t="shared" si="0"/>
        <v/>
      </c>
      <c r="C24" s="261" t="str">
        <f t="shared" si="17"/>
        <v/>
      </c>
      <c r="D24" s="261">
        <f t="shared" si="19"/>
        <v>0</v>
      </c>
      <c r="E24" s="262" t="str">
        <f>+MID($AQ$6,20,1)</f>
        <v/>
      </c>
      <c r="F24" s="262" t="str">
        <f t="shared" si="1"/>
        <v/>
      </c>
      <c r="G24" s="262" t="str">
        <f t="shared" si="2"/>
        <v/>
      </c>
      <c r="H24" s="262">
        <f t="shared" si="20"/>
        <v>0</v>
      </c>
      <c r="I24" s="261" t="str">
        <f>+MID($AQ$10,20,1)</f>
        <v/>
      </c>
      <c r="J24" s="261" t="str">
        <f t="shared" si="3"/>
        <v/>
      </c>
      <c r="K24" s="261" t="str">
        <f t="shared" si="4"/>
        <v/>
      </c>
      <c r="L24" s="261">
        <f t="shared" si="21"/>
        <v>0</v>
      </c>
      <c r="M24" s="262" t="str">
        <f>+MID($AQ$14,20,1)</f>
        <v/>
      </c>
      <c r="N24" s="262" t="str">
        <f t="shared" si="5"/>
        <v/>
      </c>
      <c r="O24" s="262" t="str">
        <f t="shared" si="6"/>
        <v/>
      </c>
      <c r="P24" s="262">
        <f t="shared" si="22"/>
        <v>0</v>
      </c>
      <c r="Q24" s="261" t="str">
        <f>+MID($AQ$18,20,1)</f>
        <v/>
      </c>
      <c r="R24" s="261" t="str">
        <f t="shared" si="7"/>
        <v/>
      </c>
      <c r="S24" s="261" t="str">
        <f t="shared" si="8"/>
        <v/>
      </c>
      <c r="T24" s="261">
        <f t="shared" si="23"/>
        <v>0</v>
      </c>
      <c r="U24" s="262" t="str">
        <f>+MID($AQ$22,20,1)</f>
        <v/>
      </c>
      <c r="V24" s="262" t="str">
        <f t="shared" si="9"/>
        <v/>
      </c>
      <c r="W24" s="262" t="str">
        <f t="shared" si="10"/>
        <v/>
      </c>
      <c r="X24" s="262">
        <f t="shared" si="24"/>
        <v>0</v>
      </c>
      <c r="Y24" s="273" t="str">
        <f>+MID($AQ$26,20,1)</f>
        <v/>
      </c>
      <c r="Z24" s="274" t="str">
        <f t="shared" si="11"/>
        <v/>
      </c>
      <c r="AA24" s="261" t="str">
        <f t="shared" si="12"/>
        <v/>
      </c>
      <c r="AB24" s="261">
        <f t="shared" si="25"/>
        <v>0</v>
      </c>
      <c r="AC24" s="265" t="str">
        <f>+MID($AQ$30,20,1)</f>
        <v/>
      </c>
      <c r="AD24" s="265" t="str">
        <f t="shared" si="13"/>
        <v/>
      </c>
      <c r="AE24" s="262" t="str">
        <f t="shared" si="14"/>
        <v/>
      </c>
      <c r="AF24" s="262">
        <f t="shared" si="26"/>
        <v>0</v>
      </c>
      <c r="AG24" s="274" t="str">
        <f>+MID($AQ$34,20,1)</f>
        <v/>
      </c>
      <c r="AH24" s="264" t="str">
        <f t="shared" si="15"/>
        <v/>
      </c>
      <c r="AI24" s="261" t="str">
        <f t="shared" si="16"/>
        <v/>
      </c>
      <c r="AJ24" s="261">
        <f t="shared" si="27"/>
        <v>0</v>
      </c>
      <c r="AK24" s="266"/>
      <c r="AL24" s="268" t="s">
        <v>710</v>
      </c>
      <c r="AM24" s="268" t="s">
        <v>711</v>
      </c>
      <c r="AN24" s="268">
        <f t="shared" si="18"/>
        <v>69</v>
      </c>
      <c r="AO24" s="258"/>
      <c r="AP24" s="258" t="s">
        <v>652</v>
      </c>
      <c r="AQ24" s="419" t="str">
        <f>+V5&amp;V6&amp;V7&amp;V8&amp;V9&amp;V10&amp;V11&amp;V12&amp;V13&amp;V14&amp;V15&amp;V16&amp;V17&amp;V18&amp;V19&amp;V20&amp;V21&amp;V22&amp;V23&amp;V24&amp;V25&amp;V26&amp;V27&amp;V28&amp;V29&amp;V30&amp;V31&amp;V32&amp;V33&amp;V34&amp;V35&amp;V36</f>
        <v/>
      </c>
      <c r="AR24" s="417"/>
      <c r="AS24" s="417"/>
      <c r="AT24" s="417"/>
      <c r="AU24" s="417"/>
      <c r="AV24" s="417"/>
      <c r="AW24" s="417"/>
      <c r="AX24" s="417"/>
      <c r="AY24" s="417"/>
      <c r="AZ24" s="418"/>
    </row>
    <row r="25" spans="1:52" ht="13.5" customHeight="1" thickBot="1" x14ac:dyDescent="0.2">
      <c r="A25" s="261" t="str">
        <f>+MID($AQ$2,21,1)</f>
        <v/>
      </c>
      <c r="B25" s="261" t="str">
        <f t="shared" si="0"/>
        <v/>
      </c>
      <c r="C25" s="261" t="str">
        <f t="shared" si="17"/>
        <v/>
      </c>
      <c r="D25" s="261">
        <f t="shared" si="19"/>
        <v>0</v>
      </c>
      <c r="E25" s="262" t="str">
        <f>+MID($AQ$6,21,1)</f>
        <v/>
      </c>
      <c r="F25" s="262" t="str">
        <f t="shared" si="1"/>
        <v/>
      </c>
      <c r="G25" s="262" t="str">
        <f t="shared" si="2"/>
        <v/>
      </c>
      <c r="H25" s="262">
        <f t="shared" si="20"/>
        <v>0</v>
      </c>
      <c r="I25" s="261" t="str">
        <f>+MID($AQ$10,21,1)</f>
        <v/>
      </c>
      <c r="J25" s="261" t="str">
        <f t="shared" si="3"/>
        <v/>
      </c>
      <c r="K25" s="261" t="str">
        <f t="shared" si="4"/>
        <v/>
      </c>
      <c r="L25" s="261">
        <f t="shared" si="21"/>
        <v>0</v>
      </c>
      <c r="M25" s="262" t="str">
        <f>+MID($AQ$14,21,1)</f>
        <v/>
      </c>
      <c r="N25" s="262" t="str">
        <f t="shared" si="5"/>
        <v/>
      </c>
      <c r="O25" s="262" t="str">
        <f t="shared" si="6"/>
        <v/>
      </c>
      <c r="P25" s="262">
        <f t="shared" si="22"/>
        <v>0</v>
      </c>
      <c r="Q25" s="261" t="str">
        <f>+MID($AQ$18,21,1)</f>
        <v/>
      </c>
      <c r="R25" s="261" t="str">
        <f t="shared" si="7"/>
        <v/>
      </c>
      <c r="S25" s="261" t="str">
        <f t="shared" si="8"/>
        <v/>
      </c>
      <c r="T25" s="261">
        <f t="shared" si="23"/>
        <v>0</v>
      </c>
      <c r="U25" s="262" t="str">
        <f>+MID($AQ$22,21,1)</f>
        <v/>
      </c>
      <c r="V25" s="262" t="str">
        <f t="shared" si="9"/>
        <v/>
      </c>
      <c r="W25" s="262" t="str">
        <f t="shared" si="10"/>
        <v/>
      </c>
      <c r="X25" s="262">
        <f t="shared" si="24"/>
        <v>0</v>
      </c>
      <c r="Y25" s="273" t="str">
        <f>+MID($AQ$26,21,1)</f>
        <v/>
      </c>
      <c r="Z25" s="274" t="str">
        <f t="shared" si="11"/>
        <v/>
      </c>
      <c r="AA25" s="261" t="str">
        <f t="shared" si="12"/>
        <v/>
      </c>
      <c r="AB25" s="261">
        <f t="shared" si="25"/>
        <v>0</v>
      </c>
      <c r="AC25" s="265" t="str">
        <f>+MID($AQ$30,21,1)</f>
        <v/>
      </c>
      <c r="AD25" s="265" t="str">
        <f t="shared" si="13"/>
        <v/>
      </c>
      <c r="AE25" s="262" t="str">
        <f t="shared" si="14"/>
        <v/>
      </c>
      <c r="AF25" s="262">
        <f t="shared" si="26"/>
        <v>0</v>
      </c>
      <c r="AG25" s="274" t="str">
        <f>+MID($AQ$34,21,1)</f>
        <v/>
      </c>
      <c r="AH25" s="264" t="str">
        <f t="shared" si="15"/>
        <v/>
      </c>
      <c r="AI25" s="261" t="str">
        <f t="shared" si="16"/>
        <v/>
      </c>
      <c r="AJ25" s="261">
        <f t="shared" si="27"/>
        <v>0</v>
      </c>
      <c r="AK25" s="266"/>
      <c r="AL25" s="268" t="s">
        <v>712</v>
      </c>
      <c r="AM25" s="268" t="s">
        <v>713</v>
      </c>
      <c r="AN25" s="268">
        <f t="shared" si="18"/>
        <v>70</v>
      </c>
      <c r="AO25" s="258"/>
      <c r="AP25" s="258"/>
    </row>
    <row r="26" spans="1:52" ht="13.5" customHeight="1" thickBot="1" x14ac:dyDescent="0.2">
      <c r="A26" s="261" t="str">
        <f>+MID($AQ$2,22,1)</f>
        <v/>
      </c>
      <c r="B26" s="261" t="str">
        <f t="shared" si="0"/>
        <v/>
      </c>
      <c r="C26" s="261" t="str">
        <f t="shared" si="17"/>
        <v/>
      </c>
      <c r="D26" s="261">
        <f t="shared" si="19"/>
        <v>0</v>
      </c>
      <c r="E26" s="262" t="str">
        <f>+MID($AQ$6,22,1)</f>
        <v/>
      </c>
      <c r="F26" s="262" t="str">
        <f t="shared" si="1"/>
        <v/>
      </c>
      <c r="G26" s="262" t="str">
        <f t="shared" si="2"/>
        <v/>
      </c>
      <c r="H26" s="262">
        <f t="shared" si="20"/>
        <v>0</v>
      </c>
      <c r="I26" s="261" t="str">
        <f>+MID($AQ$10,22,1)</f>
        <v/>
      </c>
      <c r="J26" s="261" t="str">
        <f t="shared" si="3"/>
        <v/>
      </c>
      <c r="K26" s="261" t="str">
        <f t="shared" si="4"/>
        <v/>
      </c>
      <c r="L26" s="261">
        <f t="shared" si="21"/>
        <v>0</v>
      </c>
      <c r="M26" s="262" t="str">
        <f>+MID($AQ$14,22,1)</f>
        <v/>
      </c>
      <c r="N26" s="262" t="str">
        <f t="shared" si="5"/>
        <v/>
      </c>
      <c r="O26" s="262" t="str">
        <f t="shared" si="6"/>
        <v/>
      </c>
      <c r="P26" s="262">
        <f t="shared" si="22"/>
        <v>0</v>
      </c>
      <c r="Q26" s="261" t="str">
        <f>+MID($AQ$18,22,1)</f>
        <v/>
      </c>
      <c r="R26" s="261" t="str">
        <f t="shared" si="7"/>
        <v/>
      </c>
      <c r="S26" s="261" t="str">
        <f t="shared" si="8"/>
        <v/>
      </c>
      <c r="T26" s="261">
        <f t="shared" si="23"/>
        <v>0</v>
      </c>
      <c r="U26" s="262" t="str">
        <f>+MID($AQ$22,22,1)</f>
        <v/>
      </c>
      <c r="V26" s="262" t="str">
        <f t="shared" si="9"/>
        <v/>
      </c>
      <c r="W26" s="262" t="str">
        <f t="shared" si="10"/>
        <v/>
      </c>
      <c r="X26" s="262">
        <f t="shared" si="24"/>
        <v>0</v>
      </c>
      <c r="Y26" s="273" t="str">
        <f>+MID($AQ$26,22,1)</f>
        <v/>
      </c>
      <c r="Z26" s="274" t="str">
        <f t="shared" si="11"/>
        <v/>
      </c>
      <c r="AA26" s="261" t="str">
        <f t="shared" si="12"/>
        <v/>
      </c>
      <c r="AB26" s="261">
        <f t="shared" si="25"/>
        <v>0</v>
      </c>
      <c r="AC26" s="265" t="str">
        <f>+MID($AQ$30,22,1)</f>
        <v/>
      </c>
      <c r="AD26" s="265" t="str">
        <f t="shared" si="13"/>
        <v/>
      </c>
      <c r="AE26" s="262" t="str">
        <f t="shared" si="14"/>
        <v/>
      </c>
      <c r="AF26" s="262">
        <f t="shared" si="26"/>
        <v>0</v>
      </c>
      <c r="AG26" s="274" t="str">
        <f>+MID($AQ$34,22,1)</f>
        <v/>
      </c>
      <c r="AH26" s="264" t="str">
        <f t="shared" si="15"/>
        <v/>
      </c>
      <c r="AI26" s="261" t="str">
        <f t="shared" si="16"/>
        <v/>
      </c>
      <c r="AJ26" s="261">
        <f t="shared" si="27"/>
        <v>0</v>
      </c>
      <c r="AK26" s="266"/>
      <c r="AL26" s="268" t="s">
        <v>714</v>
      </c>
      <c r="AM26" s="268" t="s">
        <v>715</v>
      </c>
      <c r="AN26" s="268">
        <f t="shared" si="18"/>
        <v>71</v>
      </c>
      <c r="AO26" s="258"/>
      <c r="AP26" s="275" t="s">
        <v>655</v>
      </c>
      <c r="AQ26" s="420" t="str">
        <f>IF(①【別紙１】AP別のSSID設定!J60="","",①【別紙１】AP別のSSID設定!J60)</f>
        <v/>
      </c>
      <c r="AR26" s="414"/>
      <c r="AS26" s="414"/>
      <c r="AT26" s="414"/>
      <c r="AU26" s="414"/>
      <c r="AV26" s="414"/>
      <c r="AW26" s="414"/>
      <c r="AX26" s="414"/>
      <c r="AY26" s="414"/>
      <c r="AZ26" s="415"/>
    </row>
    <row r="27" spans="1:52" ht="13.5" customHeight="1" thickBot="1" x14ac:dyDescent="0.2">
      <c r="A27" s="261" t="str">
        <f>+MID($AQ$2,23,1)</f>
        <v/>
      </c>
      <c r="B27" s="261" t="str">
        <f t="shared" si="0"/>
        <v/>
      </c>
      <c r="C27" s="261" t="str">
        <f t="shared" si="17"/>
        <v/>
      </c>
      <c r="D27" s="261">
        <f t="shared" si="19"/>
        <v>0</v>
      </c>
      <c r="E27" s="262" t="str">
        <f>+MID($AQ$6,23,1)</f>
        <v/>
      </c>
      <c r="F27" s="262" t="str">
        <f t="shared" si="1"/>
        <v/>
      </c>
      <c r="G27" s="262" t="str">
        <f t="shared" si="2"/>
        <v/>
      </c>
      <c r="H27" s="262">
        <f t="shared" si="20"/>
        <v>0</v>
      </c>
      <c r="I27" s="261" t="str">
        <f>+MID($AQ$10,23,1)</f>
        <v/>
      </c>
      <c r="J27" s="261" t="str">
        <f t="shared" si="3"/>
        <v/>
      </c>
      <c r="K27" s="261" t="str">
        <f t="shared" si="4"/>
        <v/>
      </c>
      <c r="L27" s="261">
        <f t="shared" si="21"/>
        <v>0</v>
      </c>
      <c r="M27" s="262" t="str">
        <f>+MID($AQ$14,23,1)</f>
        <v/>
      </c>
      <c r="N27" s="262" t="str">
        <f t="shared" si="5"/>
        <v/>
      </c>
      <c r="O27" s="262" t="str">
        <f t="shared" si="6"/>
        <v/>
      </c>
      <c r="P27" s="262">
        <f t="shared" si="22"/>
        <v>0</v>
      </c>
      <c r="Q27" s="261" t="str">
        <f>+MID($AQ$18,23,1)</f>
        <v/>
      </c>
      <c r="R27" s="261" t="str">
        <f t="shared" si="7"/>
        <v/>
      </c>
      <c r="S27" s="261" t="str">
        <f t="shared" si="8"/>
        <v/>
      </c>
      <c r="T27" s="261">
        <f t="shared" si="23"/>
        <v>0</v>
      </c>
      <c r="U27" s="262" t="str">
        <f>+MID($AQ$22,23,1)</f>
        <v/>
      </c>
      <c r="V27" s="262" t="str">
        <f t="shared" si="9"/>
        <v/>
      </c>
      <c r="W27" s="262" t="str">
        <f t="shared" si="10"/>
        <v/>
      </c>
      <c r="X27" s="262">
        <f t="shared" si="24"/>
        <v>0</v>
      </c>
      <c r="Y27" s="273" t="str">
        <f>+MID($AQ$26,23,1)</f>
        <v/>
      </c>
      <c r="Z27" s="274" t="str">
        <f t="shared" si="11"/>
        <v/>
      </c>
      <c r="AA27" s="261" t="str">
        <f t="shared" si="12"/>
        <v/>
      </c>
      <c r="AB27" s="261">
        <f t="shared" si="25"/>
        <v>0</v>
      </c>
      <c r="AC27" s="265" t="str">
        <f>+MID($AQ$30,23,1)</f>
        <v/>
      </c>
      <c r="AD27" s="265" t="str">
        <f t="shared" si="13"/>
        <v/>
      </c>
      <c r="AE27" s="262" t="str">
        <f t="shared" si="14"/>
        <v/>
      </c>
      <c r="AF27" s="262">
        <f t="shared" si="26"/>
        <v>0</v>
      </c>
      <c r="AG27" s="274" t="str">
        <f>+MID($AQ$34,23,1)</f>
        <v/>
      </c>
      <c r="AH27" s="264" t="str">
        <f t="shared" si="15"/>
        <v/>
      </c>
      <c r="AI27" s="261" t="str">
        <f t="shared" si="16"/>
        <v/>
      </c>
      <c r="AJ27" s="261">
        <f t="shared" si="27"/>
        <v>0</v>
      </c>
      <c r="AK27" s="266"/>
      <c r="AL27" s="268" t="s">
        <v>716</v>
      </c>
      <c r="AM27" s="268" t="s">
        <v>717</v>
      </c>
      <c r="AN27" s="268">
        <f t="shared" si="18"/>
        <v>72</v>
      </c>
      <c r="AO27" s="258"/>
      <c r="AP27" s="276"/>
      <c r="AQ27" s="276"/>
      <c r="AR27" s="276"/>
      <c r="AS27" s="276"/>
      <c r="AT27" s="276"/>
      <c r="AU27" s="276"/>
      <c r="AV27" s="276"/>
      <c r="AW27" s="276"/>
      <c r="AX27" s="276"/>
      <c r="AY27" s="276"/>
      <c r="AZ27" s="276"/>
    </row>
    <row r="28" spans="1:52" ht="13.5" customHeight="1" thickBot="1" x14ac:dyDescent="0.2">
      <c r="A28" s="261" t="str">
        <f>+MID($AQ$2,24,1)</f>
        <v/>
      </c>
      <c r="B28" s="261" t="str">
        <f t="shared" si="0"/>
        <v/>
      </c>
      <c r="C28" s="261" t="str">
        <f t="shared" si="17"/>
        <v/>
      </c>
      <c r="D28" s="261">
        <f t="shared" si="19"/>
        <v>0</v>
      </c>
      <c r="E28" s="262" t="str">
        <f>+MID($AQ$6,24,1)</f>
        <v/>
      </c>
      <c r="F28" s="262" t="str">
        <f t="shared" si="1"/>
        <v/>
      </c>
      <c r="G28" s="262" t="str">
        <f t="shared" si="2"/>
        <v/>
      </c>
      <c r="H28" s="262">
        <f t="shared" si="20"/>
        <v>0</v>
      </c>
      <c r="I28" s="261" t="str">
        <f>+MID($AQ$10,24,1)</f>
        <v/>
      </c>
      <c r="J28" s="261" t="str">
        <f t="shared" si="3"/>
        <v/>
      </c>
      <c r="K28" s="261" t="str">
        <f t="shared" si="4"/>
        <v/>
      </c>
      <c r="L28" s="261">
        <f t="shared" si="21"/>
        <v>0</v>
      </c>
      <c r="M28" s="262" t="str">
        <f>+MID($AQ$14,24,1)</f>
        <v/>
      </c>
      <c r="N28" s="262" t="str">
        <f t="shared" si="5"/>
        <v/>
      </c>
      <c r="O28" s="262" t="str">
        <f t="shared" si="6"/>
        <v/>
      </c>
      <c r="P28" s="262">
        <f t="shared" si="22"/>
        <v>0</v>
      </c>
      <c r="Q28" s="261" t="str">
        <f>+MID($AQ$18,24,1)</f>
        <v/>
      </c>
      <c r="R28" s="261" t="str">
        <f t="shared" si="7"/>
        <v/>
      </c>
      <c r="S28" s="261" t="str">
        <f t="shared" si="8"/>
        <v/>
      </c>
      <c r="T28" s="261">
        <f t="shared" si="23"/>
        <v>0</v>
      </c>
      <c r="U28" s="262" t="str">
        <f>+MID($AQ$22,24,1)</f>
        <v/>
      </c>
      <c r="V28" s="262" t="str">
        <f t="shared" si="9"/>
        <v/>
      </c>
      <c r="W28" s="262" t="str">
        <f t="shared" si="10"/>
        <v/>
      </c>
      <c r="X28" s="262">
        <f t="shared" si="24"/>
        <v>0</v>
      </c>
      <c r="Y28" s="273" t="str">
        <f>+MID($AQ$26,24,1)</f>
        <v/>
      </c>
      <c r="Z28" s="274" t="str">
        <f t="shared" si="11"/>
        <v/>
      </c>
      <c r="AA28" s="261" t="str">
        <f t="shared" si="12"/>
        <v/>
      </c>
      <c r="AB28" s="261">
        <f t="shared" si="25"/>
        <v>0</v>
      </c>
      <c r="AC28" s="265" t="str">
        <f>+MID($AQ$30,24,1)</f>
        <v/>
      </c>
      <c r="AD28" s="265" t="str">
        <f t="shared" si="13"/>
        <v/>
      </c>
      <c r="AE28" s="262" t="str">
        <f t="shared" si="14"/>
        <v/>
      </c>
      <c r="AF28" s="262">
        <f t="shared" si="26"/>
        <v>0</v>
      </c>
      <c r="AG28" s="274" t="str">
        <f>+MID($AQ$34,24,1)</f>
        <v/>
      </c>
      <c r="AH28" s="264" t="str">
        <f t="shared" si="15"/>
        <v/>
      </c>
      <c r="AI28" s="261" t="str">
        <f t="shared" si="16"/>
        <v/>
      </c>
      <c r="AJ28" s="261">
        <f t="shared" si="27"/>
        <v>0</v>
      </c>
      <c r="AK28" s="266"/>
      <c r="AL28" s="268" t="s">
        <v>718</v>
      </c>
      <c r="AM28" s="268" t="s">
        <v>719</v>
      </c>
      <c r="AN28" s="268">
        <f t="shared" si="18"/>
        <v>73</v>
      </c>
      <c r="AO28" s="258"/>
      <c r="AP28" s="275" t="s">
        <v>656</v>
      </c>
      <c r="AQ28" s="413" t="str">
        <f>+Z5&amp;Z6&amp;Z7&amp;Z8&amp;Z9&amp;Z10&amp;Z11&amp;Z12&amp;Z13&amp;Z14&amp;Z15&amp;Z16&amp;Z17&amp;Z18&amp;Z19&amp;Z20&amp;Z21&amp;Z22&amp;Z23&amp;Z24&amp;Z25&amp;Z26&amp;Z27&amp;Z28&amp;Z29&amp;Z30&amp;Z31&amp;Z32&amp;Z33&amp;Z34&amp;Z35&amp;Z36</f>
        <v/>
      </c>
      <c r="AR28" s="414"/>
      <c r="AS28" s="414"/>
      <c r="AT28" s="414"/>
      <c r="AU28" s="414"/>
      <c r="AV28" s="414"/>
      <c r="AW28" s="414"/>
      <c r="AX28" s="414"/>
      <c r="AY28" s="414"/>
      <c r="AZ28" s="415"/>
    </row>
    <row r="29" spans="1:52" ht="13.5" customHeight="1" thickBot="1" x14ac:dyDescent="0.2">
      <c r="A29" s="261" t="str">
        <f>+MID($AQ$2,25,1)</f>
        <v/>
      </c>
      <c r="B29" s="261" t="str">
        <f t="shared" si="0"/>
        <v/>
      </c>
      <c r="C29" s="261" t="str">
        <f t="shared" si="17"/>
        <v/>
      </c>
      <c r="D29" s="261">
        <f t="shared" si="19"/>
        <v>0</v>
      </c>
      <c r="E29" s="262" t="str">
        <f>+MID($AQ$6,25,1)</f>
        <v/>
      </c>
      <c r="F29" s="262" t="str">
        <f t="shared" si="1"/>
        <v/>
      </c>
      <c r="G29" s="262" t="str">
        <f t="shared" si="2"/>
        <v/>
      </c>
      <c r="H29" s="262">
        <f t="shared" si="20"/>
        <v>0</v>
      </c>
      <c r="I29" s="261" t="str">
        <f>+MID($AQ$10,25,1)</f>
        <v/>
      </c>
      <c r="J29" s="261" t="str">
        <f t="shared" si="3"/>
        <v/>
      </c>
      <c r="K29" s="261" t="str">
        <f t="shared" si="4"/>
        <v/>
      </c>
      <c r="L29" s="261">
        <f t="shared" si="21"/>
        <v>0</v>
      </c>
      <c r="M29" s="262" t="str">
        <f>+MID($AQ$14,25,1)</f>
        <v/>
      </c>
      <c r="N29" s="262" t="str">
        <f t="shared" si="5"/>
        <v/>
      </c>
      <c r="O29" s="262" t="str">
        <f t="shared" si="6"/>
        <v/>
      </c>
      <c r="P29" s="262">
        <f t="shared" si="22"/>
        <v>0</v>
      </c>
      <c r="Q29" s="261" t="str">
        <f>+MID($AQ$18,25,1)</f>
        <v/>
      </c>
      <c r="R29" s="261" t="str">
        <f t="shared" si="7"/>
        <v/>
      </c>
      <c r="S29" s="261" t="str">
        <f t="shared" si="8"/>
        <v/>
      </c>
      <c r="T29" s="261">
        <f t="shared" si="23"/>
        <v>0</v>
      </c>
      <c r="U29" s="262" t="str">
        <f>+MID($AQ$22,25,1)</f>
        <v/>
      </c>
      <c r="V29" s="262" t="str">
        <f t="shared" si="9"/>
        <v/>
      </c>
      <c r="W29" s="262" t="str">
        <f t="shared" si="10"/>
        <v/>
      </c>
      <c r="X29" s="262">
        <f t="shared" si="24"/>
        <v>0</v>
      </c>
      <c r="Y29" s="273" t="str">
        <f>+MID($AQ$26,25,1)</f>
        <v/>
      </c>
      <c r="Z29" s="274" t="str">
        <f t="shared" si="11"/>
        <v/>
      </c>
      <c r="AA29" s="261" t="str">
        <f t="shared" si="12"/>
        <v/>
      </c>
      <c r="AB29" s="261">
        <f t="shared" si="25"/>
        <v>0</v>
      </c>
      <c r="AC29" s="265" t="str">
        <f>+MID($AQ$30,25,1)</f>
        <v/>
      </c>
      <c r="AD29" s="265" t="str">
        <f t="shared" si="13"/>
        <v/>
      </c>
      <c r="AE29" s="262" t="str">
        <f t="shared" si="14"/>
        <v/>
      </c>
      <c r="AF29" s="262">
        <f t="shared" si="26"/>
        <v>0</v>
      </c>
      <c r="AG29" s="274" t="str">
        <f>+MID($AQ$34,25,1)</f>
        <v/>
      </c>
      <c r="AH29" s="264" t="str">
        <f t="shared" si="15"/>
        <v/>
      </c>
      <c r="AI29" s="261" t="str">
        <f t="shared" si="16"/>
        <v/>
      </c>
      <c r="AJ29" s="261">
        <f t="shared" si="27"/>
        <v>0</v>
      </c>
      <c r="AK29" s="266"/>
      <c r="AL29" s="268" t="s">
        <v>720</v>
      </c>
      <c r="AM29" s="268" t="s">
        <v>721</v>
      </c>
      <c r="AN29" s="268">
        <f t="shared" si="18"/>
        <v>74</v>
      </c>
      <c r="AO29" s="258"/>
      <c r="AP29" s="275"/>
      <c r="AQ29" s="276"/>
      <c r="AR29" s="276"/>
      <c r="AS29" s="276"/>
      <c r="AT29" s="276"/>
      <c r="AU29" s="276"/>
      <c r="AV29" s="276"/>
      <c r="AW29" s="276"/>
      <c r="AX29" s="276"/>
      <c r="AY29" s="276"/>
      <c r="AZ29" s="276"/>
    </row>
    <row r="30" spans="1:52" ht="13.5" customHeight="1" thickBot="1" x14ac:dyDescent="0.2">
      <c r="A30" s="261" t="str">
        <f>+MID($AQ$2,26,1)</f>
        <v/>
      </c>
      <c r="B30" s="261" t="str">
        <f t="shared" si="0"/>
        <v/>
      </c>
      <c r="C30" s="261" t="str">
        <f t="shared" si="17"/>
        <v/>
      </c>
      <c r="D30" s="261">
        <f t="shared" si="19"/>
        <v>0</v>
      </c>
      <c r="E30" s="262" t="str">
        <f>+MID($AQ$6,26,1)</f>
        <v/>
      </c>
      <c r="F30" s="262" t="str">
        <f t="shared" si="1"/>
        <v/>
      </c>
      <c r="G30" s="262" t="str">
        <f t="shared" si="2"/>
        <v/>
      </c>
      <c r="H30" s="262">
        <f t="shared" si="20"/>
        <v>0</v>
      </c>
      <c r="I30" s="261" t="str">
        <f>+MID($AQ$10,26,1)</f>
        <v/>
      </c>
      <c r="J30" s="261" t="str">
        <f t="shared" si="3"/>
        <v/>
      </c>
      <c r="K30" s="261" t="str">
        <f t="shared" si="4"/>
        <v/>
      </c>
      <c r="L30" s="261">
        <f t="shared" si="21"/>
        <v>0</v>
      </c>
      <c r="M30" s="262" t="str">
        <f>+MID($AQ$14,26,1)</f>
        <v/>
      </c>
      <c r="N30" s="262" t="str">
        <f t="shared" si="5"/>
        <v/>
      </c>
      <c r="O30" s="262" t="str">
        <f t="shared" si="6"/>
        <v/>
      </c>
      <c r="P30" s="262">
        <f t="shared" si="22"/>
        <v>0</v>
      </c>
      <c r="Q30" s="272" t="str">
        <f>+MID($AQ$18,26,1)</f>
        <v/>
      </c>
      <c r="R30" s="272" t="str">
        <f t="shared" si="7"/>
        <v/>
      </c>
      <c r="S30" s="261" t="str">
        <f t="shared" si="8"/>
        <v/>
      </c>
      <c r="T30" s="261">
        <f t="shared" si="23"/>
        <v>0</v>
      </c>
      <c r="U30" s="262" t="str">
        <f>+MID($AQ$22,26,1)</f>
        <v/>
      </c>
      <c r="V30" s="262" t="str">
        <f t="shared" si="9"/>
        <v/>
      </c>
      <c r="W30" s="262" t="str">
        <f t="shared" si="10"/>
        <v/>
      </c>
      <c r="X30" s="262">
        <f t="shared" si="24"/>
        <v>0</v>
      </c>
      <c r="Y30" s="273" t="str">
        <f>+MID($AQ$26,26,1)</f>
        <v/>
      </c>
      <c r="Z30" s="274" t="str">
        <f t="shared" si="11"/>
        <v/>
      </c>
      <c r="AA30" s="261" t="str">
        <f t="shared" si="12"/>
        <v/>
      </c>
      <c r="AB30" s="261">
        <f t="shared" si="25"/>
        <v>0</v>
      </c>
      <c r="AC30" s="265" t="str">
        <f>+MID($AQ$30,26,1)</f>
        <v/>
      </c>
      <c r="AD30" s="265" t="str">
        <f t="shared" si="13"/>
        <v/>
      </c>
      <c r="AE30" s="262" t="str">
        <f t="shared" si="14"/>
        <v/>
      </c>
      <c r="AF30" s="262">
        <f t="shared" si="26"/>
        <v>0</v>
      </c>
      <c r="AG30" s="274" t="str">
        <f>+MID($AQ$34,26,1)</f>
        <v/>
      </c>
      <c r="AH30" s="264" t="str">
        <f t="shared" si="15"/>
        <v/>
      </c>
      <c r="AI30" s="261" t="str">
        <f t="shared" si="16"/>
        <v/>
      </c>
      <c r="AJ30" s="261">
        <f t="shared" si="27"/>
        <v>0</v>
      </c>
      <c r="AK30" s="266"/>
      <c r="AL30" s="268" t="s">
        <v>722</v>
      </c>
      <c r="AM30" s="268" t="s">
        <v>723</v>
      </c>
      <c r="AN30" s="268">
        <f t="shared" si="18"/>
        <v>75</v>
      </c>
      <c r="AO30" s="258"/>
      <c r="AP30" s="275" t="s">
        <v>659</v>
      </c>
      <c r="AQ30" s="420" t="str">
        <f>IF(①【別紙１】AP別のSSID設定!J63="","",①【別紙１】AP別のSSID設定!J63)</f>
        <v/>
      </c>
      <c r="AR30" s="414"/>
      <c r="AS30" s="414"/>
      <c r="AT30" s="414"/>
      <c r="AU30" s="414"/>
      <c r="AV30" s="414"/>
      <c r="AW30" s="414"/>
      <c r="AX30" s="414"/>
      <c r="AY30" s="414"/>
      <c r="AZ30" s="415"/>
    </row>
    <row r="31" spans="1:52" ht="13.5" customHeight="1" thickBot="1" x14ac:dyDescent="0.2">
      <c r="A31" s="261" t="str">
        <f>+MID($AQ$2,27,1)</f>
        <v/>
      </c>
      <c r="B31" s="261" t="str">
        <f t="shared" si="0"/>
        <v/>
      </c>
      <c r="C31" s="261" t="str">
        <f t="shared" si="17"/>
        <v/>
      </c>
      <c r="D31" s="261">
        <f t="shared" si="19"/>
        <v>0</v>
      </c>
      <c r="E31" s="262" t="str">
        <f>+MID($AQ$6,27,1)</f>
        <v/>
      </c>
      <c r="F31" s="262" t="str">
        <f t="shared" si="1"/>
        <v/>
      </c>
      <c r="G31" s="262" t="str">
        <f t="shared" si="2"/>
        <v/>
      </c>
      <c r="H31" s="262">
        <f t="shared" si="20"/>
        <v>0</v>
      </c>
      <c r="I31" s="261" t="str">
        <f>+MID($AQ$10,27,1)</f>
        <v/>
      </c>
      <c r="J31" s="261" t="str">
        <f t="shared" si="3"/>
        <v/>
      </c>
      <c r="K31" s="261" t="str">
        <f t="shared" si="4"/>
        <v/>
      </c>
      <c r="L31" s="261">
        <f t="shared" si="21"/>
        <v>0</v>
      </c>
      <c r="M31" s="262" t="str">
        <f>+MID($AQ$14,27,1)</f>
        <v/>
      </c>
      <c r="N31" s="262" t="str">
        <f t="shared" si="5"/>
        <v/>
      </c>
      <c r="O31" s="262" t="str">
        <f t="shared" si="6"/>
        <v/>
      </c>
      <c r="P31" s="262">
        <f t="shared" si="22"/>
        <v>0</v>
      </c>
      <c r="Q31" s="261" t="str">
        <f>+MID($AQ$18,27,1)</f>
        <v/>
      </c>
      <c r="R31" s="261" t="str">
        <f t="shared" si="7"/>
        <v/>
      </c>
      <c r="S31" s="261" t="str">
        <f t="shared" si="8"/>
        <v/>
      </c>
      <c r="T31" s="261">
        <f t="shared" si="23"/>
        <v>0</v>
      </c>
      <c r="U31" s="262" t="str">
        <f>+MID($AQ$22,27,1)</f>
        <v/>
      </c>
      <c r="V31" s="262" t="str">
        <f t="shared" si="9"/>
        <v/>
      </c>
      <c r="W31" s="262" t="str">
        <f t="shared" si="10"/>
        <v/>
      </c>
      <c r="X31" s="262">
        <f t="shared" si="24"/>
        <v>0</v>
      </c>
      <c r="Y31" s="273" t="str">
        <f>+MID($AQ$26,27,1)</f>
        <v/>
      </c>
      <c r="Z31" s="274" t="str">
        <f t="shared" si="11"/>
        <v/>
      </c>
      <c r="AA31" s="261" t="str">
        <f t="shared" si="12"/>
        <v/>
      </c>
      <c r="AB31" s="261">
        <f t="shared" si="25"/>
        <v>0</v>
      </c>
      <c r="AC31" s="265" t="str">
        <f>+MID($AQ$30,27,1)</f>
        <v/>
      </c>
      <c r="AD31" s="265" t="str">
        <f t="shared" si="13"/>
        <v/>
      </c>
      <c r="AE31" s="262" t="str">
        <f t="shared" si="14"/>
        <v/>
      </c>
      <c r="AF31" s="262">
        <f t="shared" si="26"/>
        <v>0</v>
      </c>
      <c r="AG31" s="274" t="str">
        <f>+MID($AQ$34,27,1)</f>
        <v/>
      </c>
      <c r="AH31" s="264" t="str">
        <f t="shared" si="15"/>
        <v/>
      </c>
      <c r="AI31" s="261" t="str">
        <f t="shared" si="16"/>
        <v/>
      </c>
      <c r="AJ31" s="261">
        <f t="shared" si="27"/>
        <v>0</v>
      </c>
      <c r="AK31" s="266"/>
      <c r="AL31" s="268" t="s">
        <v>724</v>
      </c>
      <c r="AM31" s="268" t="s">
        <v>725</v>
      </c>
      <c r="AN31" s="268">
        <f t="shared" si="18"/>
        <v>76</v>
      </c>
      <c r="AO31" s="258"/>
      <c r="AP31" s="276"/>
      <c r="AQ31" s="276"/>
      <c r="AR31" s="276"/>
      <c r="AS31" s="276"/>
      <c r="AT31" s="276"/>
      <c r="AU31" s="276"/>
      <c r="AV31" s="276"/>
      <c r="AW31" s="276"/>
      <c r="AX31" s="276"/>
      <c r="AY31" s="276"/>
      <c r="AZ31" s="276"/>
    </row>
    <row r="32" spans="1:52" ht="13.5" customHeight="1" thickBot="1" x14ac:dyDescent="0.2">
      <c r="A32" s="261" t="str">
        <f>+MID($AQ$2,28,1)</f>
        <v/>
      </c>
      <c r="B32" s="261" t="str">
        <f t="shared" si="0"/>
        <v/>
      </c>
      <c r="C32" s="261" t="str">
        <f t="shared" si="17"/>
        <v/>
      </c>
      <c r="D32" s="261">
        <f t="shared" si="19"/>
        <v>0</v>
      </c>
      <c r="E32" s="262" t="str">
        <f>+MID($AQ$6,28,1)</f>
        <v/>
      </c>
      <c r="F32" s="262" t="str">
        <f t="shared" si="1"/>
        <v/>
      </c>
      <c r="G32" s="262" t="str">
        <f t="shared" si="2"/>
        <v/>
      </c>
      <c r="H32" s="262">
        <f t="shared" si="20"/>
        <v>0</v>
      </c>
      <c r="I32" s="261" t="str">
        <f>+MID($AQ$10,28,1)</f>
        <v/>
      </c>
      <c r="J32" s="261" t="str">
        <f t="shared" si="3"/>
        <v/>
      </c>
      <c r="K32" s="261" t="str">
        <f t="shared" si="4"/>
        <v/>
      </c>
      <c r="L32" s="261">
        <f t="shared" si="21"/>
        <v>0</v>
      </c>
      <c r="M32" s="262" t="str">
        <f>+MID($AQ$14,28,1)</f>
        <v/>
      </c>
      <c r="N32" s="262" t="str">
        <f t="shared" si="5"/>
        <v/>
      </c>
      <c r="O32" s="262" t="str">
        <f t="shared" si="6"/>
        <v/>
      </c>
      <c r="P32" s="262">
        <f t="shared" si="22"/>
        <v>0</v>
      </c>
      <c r="Q32" s="261" t="str">
        <f>+MID($AQ$18,28,1)</f>
        <v/>
      </c>
      <c r="R32" s="261" t="str">
        <f t="shared" si="7"/>
        <v/>
      </c>
      <c r="S32" s="261" t="str">
        <f t="shared" si="8"/>
        <v/>
      </c>
      <c r="T32" s="261">
        <f t="shared" si="23"/>
        <v>0</v>
      </c>
      <c r="U32" s="262" t="str">
        <f>+MID($AQ$22,28,1)</f>
        <v/>
      </c>
      <c r="V32" s="262" t="str">
        <f t="shared" si="9"/>
        <v/>
      </c>
      <c r="W32" s="262" t="str">
        <f t="shared" si="10"/>
        <v/>
      </c>
      <c r="X32" s="262">
        <f t="shared" si="24"/>
        <v>0</v>
      </c>
      <c r="Y32" s="273" t="str">
        <f>+MID($AQ$26,28,1)</f>
        <v/>
      </c>
      <c r="Z32" s="274" t="str">
        <f t="shared" si="11"/>
        <v/>
      </c>
      <c r="AA32" s="261" t="str">
        <f t="shared" si="12"/>
        <v/>
      </c>
      <c r="AB32" s="261">
        <f t="shared" si="25"/>
        <v>0</v>
      </c>
      <c r="AC32" s="265" t="str">
        <f>+MID($AQ$30,28,1)</f>
        <v/>
      </c>
      <c r="AD32" s="265" t="str">
        <f t="shared" si="13"/>
        <v/>
      </c>
      <c r="AE32" s="262" t="str">
        <f t="shared" si="14"/>
        <v/>
      </c>
      <c r="AF32" s="262">
        <f t="shared" si="26"/>
        <v>0</v>
      </c>
      <c r="AG32" s="274" t="str">
        <f>+MID($AQ$34,28,1)</f>
        <v/>
      </c>
      <c r="AH32" s="264" t="str">
        <f t="shared" si="15"/>
        <v/>
      </c>
      <c r="AI32" s="261" t="str">
        <f t="shared" si="16"/>
        <v/>
      </c>
      <c r="AJ32" s="261">
        <f t="shared" si="27"/>
        <v>0</v>
      </c>
      <c r="AK32" s="266"/>
      <c r="AL32" s="268" t="s">
        <v>726</v>
      </c>
      <c r="AM32" s="268" t="s">
        <v>727</v>
      </c>
      <c r="AN32" s="268">
        <f t="shared" si="18"/>
        <v>77</v>
      </c>
      <c r="AO32" s="258"/>
      <c r="AP32" s="275" t="s">
        <v>660</v>
      </c>
      <c r="AQ32" s="413" t="str">
        <f>+AD5&amp;AD6&amp;AD7&amp;AD8&amp;AD9&amp;AD10&amp;AD11&amp;AD12&amp;AD13&amp;AD14&amp;AD15&amp;AD16&amp;AD17&amp;AD18&amp;AD19&amp;AD20&amp;AD21&amp;AD22&amp;AD23&amp;AD24&amp;AD25&amp;AD26&amp;AD27&amp;AD28&amp;AD29&amp;AD30&amp;AD31&amp;AD32&amp;AD33&amp;AD34&amp;AD35&amp;AD36</f>
        <v/>
      </c>
      <c r="AR32" s="414"/>
      <c r="AS32" s="414"/>
      <c r="AT32" s="414"/>
      <c r="AU32" s="414"/>
      <c r="AV32" s="414"/>
      <c r="AW32" s="414"/>
      <c r="AX32" s="414"/>
      <c r="AY32" s="414"/>
      <c r="AZ32" s="415"/>
    </row>
    <row r="33" spans="1:52" ht="13.5" customHeight="1" thickBot="1" x14ac:dyDescent="0.2">
      <c r="A33" s="261" t="str">
        <f>+MID($AQ$2,29,1)</f>
        <v/>
      </c>
      <c r="B33" s="261" t="str">
        <f t="shared" si="0"/>
        <v/>
      </c>
      <c r="C33" s="261" t="str">
        <f t="shared" si="17"/>
        <v/>
      </c>
      <c r="D33" s="261">
        <f t="shared" si="19"/>
        <v>0</v>
      </c>
      <c r="E33" s="262" t="str">
        <f>+MID($AQ$6,29,1)</f>
        <v/>
      </c>
      <c r="F33" s="262" t="str">
        <f t="shared" si="1"/>
        <v/>
      </c>
      <c r="G33" s="262" t="str">
        <f t="shared" si="2"/>
        <v/>
      </c>
      <c r="H33" s="262">
        <f t="shared" si="20"/>
        <v>0</v>
      </c>
      <c r="I33" s="261" t="str">
        <f>+MID($AQ$10,29,1)</f>
        <v/>
      </c>
      <c r="J33" s="261" t="str">
        <f t="shared" si="3"/>
        <v/>
      </c>
      <c r="K33" s="261" t="str">
        <f t="shared" si="4"/>
        <v/>
      </c>
      <c r="L33" s="261">
        <f t="shared" si="21"/>
        <v>0</v>
      </c>
      <c r="M33" s="262" t="str">
        <f>+MID($AQ$14,29,1)</f>
        <v/>
      </c>
      <c r="N33" s="262" t="str">
        <f t="shared" si="5"/>
        <v/>
      </c>
      <c r="O33" s="262" t="str">
        <f t="shared" si="6"/>
        <v/>
      </c>
      <c r="P33" s="262">
        <f t="shared" si="22"/>
        <v>0</v>
      </c>
      <c r="Q33" s="261" t="str">
        <f>+MID($AQ$18,29,1)</f>
        <v/>
      </c>
      <c r="R33" s="261" t="str">
        <f t="shared" si="7"/>
        <v/>
      </c>
      <c r="S33" s="261" t="str">
        <f t="shared" si="8"/>
        <v/>
      </c>
      <c r="T33" s="261">
        <f t="shared" si="23"/>
        <v>0</v>
      </c>
      <c r="U33" s="262" t="str">
        <f>+MID($AQ$22,29,1)</f>
        <v/>
      </c>
      <c r="V33" s="262" t="str">
        <f t="shared" si="9"/>
        <v/>
      </c>
      <c r="W33" s="262" t="str">
        <f t="shared" si="10"/>
        <v/>
      </c>
      <c r="X33" s="262">
        <f t="shared" si="24"/>
        <v>0</v>
      </c>
      <c r="Y33" s="263" t="str">
        <f>+MID($AQ$26,29,1)</f>
        <v/>
      </c>
      <c r="Z33" s="264" t="str">
        <f t="shared" si="11"/>
        <v/>
      </c>
      <c r="AA33" s="261" t="str">
        <f t="shared" si="12"/>
        <v/>
      </c>
      <c r="AB33" s="261">
        <f t="shared" si="25"/>
        <v>0</v>
      </c>
      <c r="AC33" s="265" t="str">
        <f>+MID($AQ$30,29,1)</f>
        <v/>
      </c>
      <c r="AD33" s="265" t="str">
        <f t="shared" si="13"/>
        <v/>
      </c>
      <c r="AE33" s="262" t="str">
        <f t="shared" si="14"/>
        <v/>
      </c>
      <c r="AF33" s="262">
        <f t="shared" si="26"/>
        <v>0</v>
      </c>
      <c r="AG33" s="264" t="str">
        <f>+MID($AQ$34,29,1)</f>
        <v/>
      </c>
      <c r="AH33" s="264" t="str">
        <f t="shared" si="15"/>
        <v/>
      </c>
      <c r="AI33" s="261" t="str">
        <f t="shared" si="16"/>
        <v/>
      </c>
      <c r="AJ33" s="261">
        <f t="shared" si="27"/>
        <v>0</v>
      </c>
      <c r="AK33" s="266"/>
      <c r="AL33" s="268" t="s">
        <v>728</v>
      </c>
      <c r="AM33" s="268" t="s">
        <v>729</v>
      </c>
      <c r="AN33" s="268">
        <f t="shared" si="18"/>
        <v>78</v>
      </c>
      <c r="AO33" s="258"/>
      <c r="AP33" s="275"/>
      <c r="AQ33" s="276"/>
      <c r="AR33" s="276"/>
      <c r="AS33" s="276"/>
      <c r="AT33" s="276"/>
      <c r="AU33" s="276"/>
      <c r="AV33" s="276"/>
      <c r="AW33" s="276"/>
      <c r="AX33" s="276"/>
      <c r="AY33" s="276"/>
      <c r="AZ33" s="276"/>
    </row>
    <row r="34" spans="1:52" ht="13.5" customHeight="1" thickBot="1" x14ac:dyDescent="0.2">
      <c r="A34" s="261" t="str">
        <f>+MID($AQ$2,30,1)</f>
        <v/>
      </c>
      <c r="B34" s="261" t="str">
        <f t="shared" si="0"/>
        <v/>
      </c>
      <c r="C34" s="261" t="str">
        <f t="shared" si="17"/>
        <v/>
      </c>
      <c r="D34" s="261">
        <f t="shared" si="19"/>
        <v>0</v>
      </c>
      <c r="E34" s="262" t="str">
        <f>+MID($AQ$6,30,1)</f>
        <v/>
      </c>
      <c r="F34" s="262" t="str">
        <f t="shared" si="1"/>
        <v/>
      </c>
      <c r="G34" s="262" t="str">
        <f t="shared" si="2"/>
        <v/>
      </c>
      <c r="H34" s="262">
        <f t="shared" si="20"/>
        <v>0</v>
      </c>
      <c r="I34" s="261" t="str">
        <f>+MID($AQ$10,30,1)</f>
        <v/>
      </c>
      <c r="J34" s="261" t="str">
        <f t="shared" si="3"/>
        <v/>
      </c>
      <c r="K34" s="261" t="str">
        <f t="shared" si="4"/>
        <v/>
      </c>
      <c r="L34" s="261">
        <f t="shared" si="21"/>
        <v>0</v>
      </c>
      <c r="M34" s="262" t="str">
        <f>+MID($AQ$14,30,1)</f>
        <v/>
      </c>
      <c r="N34" s="262" t="str">
        <f t="shared" si="5"/>
        <v/>
      </c>
      <c r="O34" s="262" t="str">
        <f t="shared" si="6"/>
        <v/>
      </c>
      <c r="P34" s="262">
        <f t="shared" si="22"/>
        <v>0</v>
      </c>
      <c r="Q34" s="261" t="str">
        <f>+MID($AQ$18,30,1)</f>
        <v/>
      </c>
      <c r="R34" s="261" t="str">
        <f t="shared" si="7"/>
        <v/>
      </c>
      <c r="S34" s="261" t="str">
        <f t="shared" si="8"/>
        <v/>
      </c>
      <c r="T34" s="261">
        <f t="shared" si="23"/>
        <v>0</v>
      </c>
      <c r="U34" s="262" t="str">
        <f>+MID($AQ$22,30,1)</f>
        <v/>
      </c>
      <c r="V34" s="262" t="str">
        <f t="shared" si="9"/>
        <v/>
      </c>
      <c r="W34" s="262" t="str">
        <f t="shared" si="10"/>
        <v/>
      </c>
      <c r="X34" s="262">
        <f t="shared" si="24"/>
        <v>0</v>
      </c>
      <c r="Y34" s="263" t="str">
        <f>+MID($AQ$26,30,1)</f>
        <v/>
      </c>
      <c r="Z34" s="264" t="str">
        <f t="shared" si="11"/>
        <v/>
      </c>
      <c r="AA34" s="261" t="str">
        <f t="shared" si="12"/>
        <v/>
      </c>
      <c r="AB34" s="261">
        <f t="shared" si="25"/>
        <v>0</v>
      </c>
      <c r="AC34" s="265" t="str">
        <f>+MID($AQ$30,30,1)</f>
        <v/>
      </c>
      <c r="AD34" s="265" t="str">
        <f t="shared" si="13"/>
        <v/>
      </c>
      <c r="AE34" s="262" t="str">
        <f t="shared" si="14"/>
        <v/>
      </c>
      <c r="AF34" s="262">
        <f t="shared" si="26"/>
        <v>0</v>
      </c>
      <c r="AG34" s="264" t="str">
        <f>+MID($AQ$34,30,1)</f>
        <v/>
      </c>
      <c r="AH34" s="264" t="str">
        <f t="shared" si="15"/>
        <v/>
      </c>
      <c r="AI34" s="261" t="str">
        <f t="shared" si="16"/>
        <v/>
      </c>
      <c r="AJ34" s="261">
        <f t="shared" si="27"/>
        <v>0</v>
      </c>
      <c r="AK34" s="266"/>
      <c r="AL34" s="268" t="s">
        <v>730</v>
      </c>
      <c r="AM34" s="268" t="s">
        <v>731</v>
      </c>
      <c r="AN34" s="268">
        <f t="shared" si="18"/>
        <v>79</v>
      </c>
      <c r="AO34" s="258"/>
      <c r="AP34" s="275" t="s">
        <v>663</v>
      </c>
      <c r="AQ34" s="420"/>
      <c r="AR34" s="414"/>
      <c r="AS34" s="414"/>
      <c r="AT34" s="414"/>
      <c r="AU34" s="414"/>
      <c r="AV34" s="414"/>
      <c r="AW34" s="414"/>
      <c r="AX34" s="414"/>
      <c r="AY34" s="414"/>
      <c r="AZ34" s="415"/>
    </row>
    <row r="35" spans="1:52" ht="13.5" customHeight="1" thickBot="1" x14ac:dyDescent="0.2">
      <c r="A35" s="261" t="str">
        <f>+MID($AQ$2,31,1)</f>
        <v/>
      </c>
      <c r="B35" s="261" t="str">
        <f t="shared" si="0"/>
        <v/>
      </c>
      <c r="C35" s="261" t="str">
        <f t="shared" si="17"/>
        <v/>
      </c>
      <c r="D35" s="261">
        <f t="shared" si="19"/>
        <v>0</v>
      </c>
      <c r="E35" s="262" t="str">
        <f>+MID($AQ$6,31,1)</f>
        <v/>
      </c>
      <c r="F35" s="262" t="str">
        <f t="shared" si="1"/>
        <v/>
      </c>
      <c r="G35" s="262" t="str">
        <f t="shared" si="2"/>
        <v/>
      </c>
      <c r="H35" s="262">
        <f t="shared" si="20"/>
        <v>0</v>
      </c>
      <c r="I35" s="261" t="str">
        <f>+MID($AQ$10,31,1)</f>
        <v/>
      </c>
      <c r="J35" s="261" t="str">
        <f t="shared" si="3"/>
        <v/>
      </c>
      <c r="K35" s="261" t="str">
        <f t="shared" si="4"/>
        <v/>
      </c>
      <c r="L35" s="261">
        <f t="shared" si="21"/>
        <v>0</v>
      </c>
      <c r="M35" s="262" t="str">
        <f>+MID($AQ$14,31,1)</f>
        <v/>
      </c>
      <c r="N35" s="262" t="str">
        <f t="shared" si="5"/>
        <v/>
      </c>
      <c r="O35" s="262" t="str">
        <f t="shared" si="6"/>
        <v/>
      </c>
      <c r="P35" s="262">
        <f t="shared" si="22"/>
        <v>0</v>
      </c>
      <c r="Q35" s="261" t="str">
        <f>+MID($AQ$18,31,1)</f>
        <v/>
      </c>
      <c r="R35" s="261" t="str">
        <f t="shared" si="7"/>
        <v/>
      </c>
      <c r="S35" s="261" t="str">
        <f t="shared" si="8"/>
        <v/>
      </c>
      <c r="T35" s="261">
        <f t="shared" si="23"/>
        <v>0</v>
      </c>
      <c r="U35" s="262" t="str">
        <f>+MID($AQ$22,31,1)</f>
        <v/>
      </c>
      <c r="V35" s="262" t="str">
        <f t="shared" si="9"/>
        <v/>
      </c>
      <c r="W35" s="262" t="str">
        <f t="shared" si="10"/>
        <v/>
      </c>
      <c r="X35" s="262">
        <f t="shared" si="24"/>
        <v>0</v>
      </c>
      <c r="Y35" s="263" t="str">
        <f>+MID($AQ$26,31,1)</f>
        <v/>
      </c>
      <c r="Z35" s="264" t="str">
        <f t="shared" si="11"/>
        <v/>
      </c>
      <c r="AA35" s="261" t="str">
        <f t="shared" si="12"/>
        <v/>
      </c>
      <c r="AB35" s="261">
        <f t="shared" si="25"/>
        <v>0</v>
      </c>
      <c r="AC35" s="265" t="str">
        <f>+MID($AQ$30,31,1)</f>
        <v/>
      </c>
      <c r="AD35" s="265" t="str">
        <f t="shared" si="13"/>
        <v/>
      </c>
      <c r="AE35" s="262" t="str">
        <f t="shared" si="14"/>
        <v/>
      </c>
      <c r="AF35" s="262">
        <f t="shared" si="26"/>
        <v>0</v>
      </c>
      <c r="AG35" s="264" t="str">
        <f>+MID($AQ$34,31,1)</f>
        <v/>
      </c>
      <c r="AH35" s="264" t="str">
        <f t="shared" si="15"/>
        <v/>
      </c>
      <c r="AI35" s="261" t="str">
        <f t="shared" si="16"/>
        <v/>
      </c>
      <c r="AJ35" s="261">
        <f t="shared" si="27"/>
        <v>0</v>
      </c>
      <c r="AK35" s="266"/>
      <c r="AL35" s="268" t="s">
        <v>732</v>
      </c>
      <c r="AM35" s="268" t="s">
        <v>733</v>
      </c>
      <c r="AN35" s="268">
        <f t="shared" si="18"/>
        <v>80</v>
      </c>
      <c r="AO35" s="258"/>
      <c r="AP35" s="276"/>
      <c r="AQ35" s="276"/>
      <c r="AR35" s="276"/>
      <c r="AS35" s="276"/>
      <c r="AT35" s="276"/>
      <c r="AU35" s="276"/>
      <c r="AV35" s="276"/>
      <c r="AW35" s="276"/>
      <c r="AX35" s="276"/>
      <c r="AY35" s="276"/>
      <c r="AZ35" s="276"/>
    </row>
    <row r="36" spans="1:52" ht="13.5" customHeight="1" thickBot="1" x14ac:dyDescent="0.2">
      <c r="A36" s="261" t="str">
        <f>+MID($AQ$2,32,1)</f>
        <v/>
      </c>
      <c r="B36" s="261" t="str">
        <f t="shared" si="0"/>
        <v/>
      </c>
      <c r="C36" s="261" t="str">
        <f t="shared" si="17"/>
        <v/>
      </c>
      <c r="D36" s="277">
        <f t="shared" si="19"/>
        <v>0</v>
      </c>
      <c r="E36" s="262" t="str">
        <f>+MID($AQ$6,32,1)</f>
        <v/>
      </c>
      <c r="F36" s="262" t="str">
        <f t="shared" si="1"/>
        <v/>
      </c>
      <c r="G36" s="262" t="str">
        <f t="shared" si="2"/>
        <v/>
      </c>
      <c r="H36" s="278">
        <f t="shared" si="20"/>
        <v>0</v>
      </c>
      <c r="I36" s="261" t="str">
        <f>+MID($AQ$10,32,1)</f>
        <v/>
      </c>
      <c r="J36" s="261" t="str">
        <f t="shared" si="3"/>
        <v/>
      </c>
      <c r="K36" s="261" t="str">
        <f t="shared" si="4"/>
        <v/>
      </c>
      <c r="L36" s="277">
        <f t="shared" si="21"/>
        <v>0</v>
      </c>
      <c r="M36" s="262" t="str">
        <f>+MID($AQ$14,32,1)</f>
        <v/>
      </c>
      <c r="N36" s="262" t="str">
        <f t="shared" si="5"/>
        <v/>
      </c>
      <c r="O36" s="262" t="str">
        <f t="shared" si="6"/>
        <v/>
      </c>
      <c r="P36" s="278">
        <f t="shared" si="22"/>
        <v>0</v>
      </c>
      <c r="Q36" s="261" t="str">
        <f>+MID($AQ$18,32,1)</f>
        <v/>
      </c>
      <c r="R36" s="261" t="str">
        <f t="shared" si="7"/>
        <v/>
      </c>
      <c r="S36" s="261" t="str">
        <f t="shared" si="8"/>
        <v/>
      </c>
      <c r="T36" s="277">
        <f t="shared" si="23"/>
        <v>0</v>
      </c>
      <c r="U36" s="262" t="str">
        <f>+MID($AQ$22,32,1)</f>
        <v/>
      </c>
      <c r="V36" s="262" t="str">
        <f t="shared" si="9"/>
        <v/>
      </c>
      <c r="W36" s="262" t="str">
        <f t="shared" si="10"/>
        <v/>
      </c>
      <c r="X36" s="278">
        <f t="shared" si="24"/>
        <v>0</v>
      </c>
      <c r="Y36" s="263" t="str">
        <f>+MID($AQ$26,32,1)</f>
        <v/>
      </c>
      <c r="Z36" s="264" t="str">
        <f t="shared" si="11"/>
        <v/>
      </c>
      <c r="AA36" s="261" t="str">
        <f t="shared" si="12"/>
        <v/>
      </c>
      <c r="AB36" s="277">
        <f t="shared" si="25"/>
        <v>0</v>
      </c>
      <c r="AC36" s="265" t="str">
        <f>+MID($AQ$30,32,1)</f>
        <v/>
      </c>
      <c r="AD36" s="265" t="str">
        <f t="shared" si="13"/>
        <v/>
      </c>
      <c r="AE36" s="262" t="str">
        <f t="shared" si="14"/>
        <v/>
      </c>
      <c r="AF36" s="278">
        <f t="shared" si="26"/>
        <v>0</v>
      </c>
      <c r="AG36" s="264" t="str">
        <f>+MID($AQ$34,32,1)</f>
        <v/>
      </c>
      <c r="AH36" s="264" t="str">
        <f t="shared" si="15"/>
        <v/>
      </c>
      <c r="AI36" s="261" t="str">
        <f t="shared" si="16"/>
        <v/>
      </c>
      <c r="AJ36" s="277">
        <f t="shared" si="27"/>
        <v>0</v>
      </c>
      <c r="AK36" s="266"/>
      <c r="AL36" s="268" t="s">
        <v>734</v>
      </c>
      <c r="AM36" s="268" t="s">
        <v>735</v>
      </c>
      <c r="AN36" s="268">
        <f t="shared" si="18"/>
        <v>81</v>
      </c>
      <c r="AO36" s="258"/>
      <c r="AP36" s="275" t="s">
        <v>664</v>
      </c>
      <c r="AQ36" s="413" t="str">
        <f>+AH5&amp;AH6&amp;AH7&amp;AH8&amp;AH9&amp;AH10&amp;AH11&amp;AH12&amp;AH13&amp;AH14&amp;AH15&amp;AH16&amp;AH17&amp;AH18&amp;AH19&amp;AH20&amp;AH21&amp;AH22&amp;AH23&amp;AH24&amp;AH25&amp;AH26&amp;AH27&amp;AH28&amp;AH29&amp;AH30&amp;AH31&amp;AH32&amp;AH33&amp;AH34&amp;AH35&amp;AH36</f>
        <v/>
      </c>
      <c r="AR36" s="414"/>
      <c r="AS36" s="414"/>
      <c r="AT36" s="414"/>
      <c r="AU36" s="414"/>
      <c r="AV36" s="414"/>
      <c r="AW36" s="414"/>
      <c r="AX36" s="414"/>
      <c r="AY36" s="414"/>
      <c r="AZ36" s="415"/>
    </row>
    <row r="37" spans="1:52" ht="13.5" customHeight="1" x14ac:dyDescent="0.15">
      <c r="A37" s="258"/>
      <c r="B37" s="258"/>
      <c r="C37" s="258"/>
      <c r="D37" s="268">
        <f>SUM(D5:D36)</f>
        <v>0</v>
      </c>
      <c r="E37" s="258"/>
      <c r="F37" s="258"/>
      <c r="G37" s="258"/>
      <c r="H37" s="268">
        <f>SUM(H5:H36)</f>
        <v>0</v>
      </c>
      <c r="I37" s="258"/>
      <c r="J37" s="258"/>
      <c r="K37" s="258"/>
      <c r="L37" s="268">
        <f>SUM(L5:L36)</f>
        <v>0</v>
      </c>
      <c r="M37" s="258"/>
      <c r="N37" s="258"/>
      <c r="O37" s="258"/>
      <c r="P37" s="268">
        <f>SUM(P5:P36)</f>
        <v>0</v>
      </c>
      <c r="Q37" s="258"/>
      <c r="R37" s="258"/>
      <c r="S37" s="258"/>
      <c r="T37" s="268">
        <f>SUM(T5:T36)</f>
        <v>0</v>
      </c>
      <c r="U37" s="258"/>
      <c r="V37" s="258"/>
      <c r="W37" s="258"/>
      <c r="X37" s="268">
        <f>SUM(X5:X36)</f>
        <v>0</v>
      </c>
      <c r="Y37" s="279"/>
      <c r="Z37" s="279"/>
      <c r="AA37" s="279"/>
      <c r="AB37" s="264">
        <f>SUM(AB5:AB36)</f>
        <v>0</v>
      </c>
      <c r="AC37" s="279"/>
      <c r="AD37" s="279"/>
      <c r="AE37" s="279"/>
      <c r="AF37" s="264">
        <f>SUM(AF5:AF36)</f>
        <v>0</v>
      </c>
      <c r="AG37" s="279"/>
      <c r="AH37" s="279"/>
      <c r="AI37" s="279"/>
      <c r="AJ37" s="264">
        <f>SUM(AJ5:AJ36)</f>
        <v>0</v>
      </c>
      <c r="AK37" s="258"/>
      <c r="AL37" s="268" t="s">
        <v>736</v>
      </c>
      <c r="AM37" s="268" t="s">
        <v>737</v>
      </c>
      <c r="AN37" s="268">
        <f t="shared" si="18"/>
        <v>82</v>
      </c>
      <c r="AO37" s="258"/>
      <c r="AP37" s="258"/>
    </row>
    <row r="38" spans="1:52" ht="13.5" customHeight="1" x14ac:dyDescent="0.15">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79"/>
      <c r="Z38" s="279"/>
      <c r="AA38" s="279"/>
      <c r="AB38" s="279"/>
      <c r="AC38" s="279"/>
      <c r="AD38" s="279"/>
      <c r="AE38" s="279"/>
      <c r="AF38" s="279"/>
      <c r="AG38" s="279"/>
      <c r="AH38" s="279"/>
      <c r="AI38" s="279"/>
      <c r="AJ38" s="279"/>
      <c r="AK38" s="258"/>
      <c r="AL38" s="268" t="s">
        <v>738</v>
      </c>
      <c r="AM38" s="268" t="s">
        <v>739</v>
      </c>
      <c r="AN38" s="268">
        <f t="shared" si="18"/>
        <v>83</v>
      </c>
      <c r="AO38" s="258"/>
      <c r="AP38" s="258"/>
    </row>
    <row r="39" spans="1:52" ht="13.5" customHeight="1" x14ac:dyDescent="0.15">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79"/>
      <c r="Z39" s="279"/>
      <c r="AA39" s="279"/>
      <c r="AB39" s="279"/>
      <c r="AC39" s="279"/>
      <c r="AD39" s="279"/>
      <c r="AE39" s="279"/>
      <c r="AF39" s="279"/>
      <c r="AG39" s="279"/>
      <c r="AH39" s="279"/>
      <c r="AI39" s="279"/>
      <c r="AJ39" s="279"/>
      <c r="AK39" s="258"/>
      <c r="AL39" s="268" t="s">
        <v>740</v>
      </c>
      <c r="AM39" s="268" t="s">
        <v>741</v>
      </c>
      <c r="AN39" s="268">
        <f t="shared" si="18"/>
        <v>84</v>
      </c>
      <c r="AO39" s="258"/>
      <c r="AP39" s="258"/>
    </row>
    <row r="40" spans="1:52" ht="13.5" customHeight="1" x14ac:dyDescent="0.15">
      <c r="A40" s="258"/>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79"/>
      <c r="Z40" s="279"/>
      <c r="AA40" s="279"/>
      <c r="AB40" s="279"/>
      <c r="AC40" s="279"/>
      <c r="AD40" s="279"/>
      <c r="AE40" s="279"/>
      <c r="AF40" s="279"/>
      <c r="AG40" s="279"/>
      <c r="AH40" s="279"/>
      <c r="AI40" s="279"/>
      <c r="AJ40" s="279"/>
      <c r="AK40" s="258"/>
      <c r="AL40" s="268" t="s">
        <v>742</v>
      </c>
      <c r="AM40" s="268" t="s">
        <v>743</v>
      </c>
      <c r="AN40" s="268">
        <f t="shared" si="18"/>
        <v>85</v>
      </c>
      <c r="AO40" s="258"/>
      <c r="AP40" s="258"/>
    </row>
    <row r="41" spans="1:52" ht="13.5" customHeight="1" x14ac:dyDescent="0.15">
      <c r="A41" s="258"/>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79"/>
      <c r="Z41" s="266"/>
      <c r="AA41" s="266"/>
      <c r="AB41" s="266"/>
      <c r="AC41" s="266"/>
      <c r="AD41" s="266"/>
      <c r="AE41" s="266"/>
      <c r="AF41" s="266"/>
      <c r="AG41" s="279"/>
      <c r="AH41" s="279"/>
      <c r="AI41" s="279"/>
      <c r="AJ41" s="279"/>
      <c r="AK41" s="258"/>
      <c r="AL41" s="268" t="s">
        <v>744</v>
      </c>
      <c r="AM41" s="268" t="s">
        <v>745</v>
      </c>
      <c r="AN41" s="268">
        <f t="shared" si="18"/>
        <v>86</v>
      </c>
      <c r="AO41" s="258"/>
      <c r="AP41" s="258"/>
    </row>
    <row r="42" spans="1:52" ht="13.5" customHeight="1" x14ac:dyDescent="0.15">
      <c r="A42" s="258"/>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79"/>
      <c r="Z42" s="266"/>
      <c r="AA42" s="266"/>
      <c r="AB42" s="266"/>
      <c r="AC42" s="266"/>
      <c r="AD42" s="266"/>
      <c r="AE42" s="266"/>
      <c r="AF42" s="266"/>
      <c r="AG42" s="279"/>
      <c r="AH42" s="279"/>
      <c r="AI42" s="279"/>
      <c r="AJ42" s="279"/>
      <c r="AK42" s="258"/>
      <c r="AL42" s="268" t="s">
        <v>746</v>
      </c>
      <c r="AM42" s="268" t="s">
        <v>747</v>
      </c>
      <c r="AN42" s="268">
        <f t="shared" si="18"/>
        <v>87</v>
      </c>
      <c r="AO42" s="258"/>
      <c r="AP42" s="258"/>
    </row>
    <row r="43" spans="1:52" ht="13.5" customHeight="1" x14ac:dyDescent="0.15">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79"/>
      <c r="Z43" s="266"/>
      <c r="AA43" s="266"/>
      <c r="AB43" s="266"/>
      <c r="AC43" s="266"/>
      <c r="AD43" s="266"/>
      <c r="AE43" s="266"/>
      <c r="AF43" s="266"/>
      <c r="AG43" s="279"/>
      <c r="AH43" s="279"/>
      <c r="AI43" s="279"/>
      <c r="AJ43" s="279"/>
      <c r="AK43" s="258"/>
      <c r="AL43" s="268" t="s">
        <v>748</v>
      </c>
      <c r="AM43" s="268" t="s">
        <v>749</v>
      </c>
      <c r="AN43" s="268">
        <f t="shared" si="18"/>
        <v>88</v>
      </c>
      <c r="AO43" s="258"/>
      <c r="AP43" s="258"/>
    </row>
    <row r="44" spans="1:52" ht="13.5" customHeight="1" x14ac:dyDescent="0.15">
      <c r="A44" s="258"/>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79"/>
      <c r="Z44" s="280"/>
      <c r="AA44" s="280"/>
      <c r="AB44" s="280"/>
      <c r="AC44" s="266"/>
      <c r="AD44" s="266"/>
      <c r="AE44" s="266"/>
      <c r="AF44" s="266"/>
      <c r="AG44" s="279"/>
      <c r="AH44" s="279"/>
      <c r="AI44" s="279"/>
      <c r="AJ44" s="279"/>
      <c r="AK44" s="258"/>
      <c r="AL44" s="268" t="s">
        <v>750</v>
      </c>
      <c r="AM44" s="268" t="s">
        <v>751</v>
      </c>
      <c r="AN44" s="268">
        <f t="shared" si="18"/>
        <v>89</v>
      </c>
      <c r="AO44" s="258"/>
      <c r="AP44" s="258"/>
    </row>
    <row r="45" spans="1:52" ht="13.5" customHeight="1"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79"/>
      <c r="Z45" s="280"/>
      <c r="AA45" s="280"/>
      <c r="AB45" s="280"/>
      <c r="AC45" s="266"/>
      <c r="AD45" s="266"/>
      <c r="AE45" s="266"/>
      <c r="AF45" s="266"/>
      <c r="AG45" s="279"/>
      <c r="AH45" s="279"/>
      <c r="AI45" s="279"/>
      <c r="AJ45" s="279"/>
      <c r="AK45" s="258"/>
      <c r="AL45" s="268" t="s">
        <v>752</v>
      </c>
      <c r="AM45" s="268" t="s">
        <v>753</v>
      </c>
      <c r="AN45" s="268">
        <f t="shared" si="18"/>
        <v>90</v>
      </c>
      <c r="AO45" s="258"/>
      <c r="AP45" s="258"/>
    </row>
    <row r="46" spans="1:52" ht="13.5" customHeight="1" x14ac:dyDescent="0.15">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79"/>
      <c r="Z46" s="280"/>
      <c r="AA46" s="280"/>
      <c r="AB46" s="280"/>
      <c r="AC46" s="266"/>
      <c r="AD46" s="266"/>
      <c r="AE46" s="266"/>
      <c r="AF46" s="266"/>
      <c r="AG46" s="279"/>
      <c r="AH46" s="279"/>
      <c r="AI46" s="279"/>
      <c r="AJ46" s="279"/>
      <c r="AK46" s="258"/>
      <c r="AL46" s="270" t="s">
        <v>754</v>
      </c>
      <c r="AM46" s="268" t="s">
        <v>755</v>
      </c>
      <c r="AN46" s="268">
        <f t="shared" si="18"/>
        <v>95</v>
      </c>
      <c r="AO46" s="258"/>
      <c r="AP46" s="258"/>
    </row>
    <row r="47" spans="1:52" ht="13.5" customHeight="1" x14ac:dyDescent="0.15">
      <c r="A47" s="258"/>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79"/>
      <c r="Z47" s="280"/>
      <c r="AA47" s="280"/>
      <c r="AB47" s="280"/>
      <c r="AC47" s="266"/>
      <c r="AD47" s="266"/>
      <c r="AE47" s="266"/>
      <c r="AF47" s="266"/>
      <c r="AG47" s="279"/>
      <c r="AH47" s="279"/>
      <c r="AI47" s="279"/>
      <c r="AJ47" s="279"/>
      <c r="AK47" s="258"/>
      <c r="AL47" s="268" t="s">
        <v>756</v>
      </c>
      <c r="AM47" s="268" t="s">
        <v>703</v>
      </c>
      <c r="AN47" s="268">
        <f t="shared" si="18"/>
        <v>97</v>
      </c>
      <c r="AO47" s="258"/>
      <c r="AP47" s="258"/>
    </row>
    <row r="48" spans="1:52" ht="13.5" customHeight="1" x14ac:dyDescent="0.15">
      <c r="A48" s="258"/>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79"/>
      <c r="Z48" s="280"/>
      <c r="AA48" s="280"/>
      <c r="AB48" s="280"/>
      <c r="AC48" s="266"/>
      <c r="AD48" s="266"/>
      <c r="AE48" s="266"/>
      <c r="AF48" s="266"/>
      <c r="AG48" s="279"/>
      <c r="AH48" s="279"/>
      <c r="AI48" s="279"/>
      <c r="AJ48" s="279"/>
      <c r="AK48" s="258"/>
      <c r="AL48" s="268" t="s">
        <v>757</v>
      </c>
      <c r="AM48" s="268" t="s">
        <v>705</v>
      </c>
      <c r="AN48" s="268">
        <f t="shared" si="18"/>
        <v>98</v>
      </c>
      <c r="AO48" s="258"/>
      <c r="AP48" s="258"/>
    </row>
    <row r="49" spans="1:42" ht="13.5" customHeight="1" x14ac:dyDescent="0.15">
      <c r="A49" s="258"/>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79"/>
      <c r="Z49" s="280"/>
      <c r="AA49" s="280"/>
      <c r="AB49" s="280"/>
      <c r="AC49" s="266"/>
      <c r="AD49" s="266"/>
      <c r="AE49" s="266"/>
      <c r="AF49" s="266"/>
      <c r="AG49" s="279"/>
      <c r="AH49" s="279"/>
      <c r="AI49" s="279"/>
      <c r="AJ49" s="279"/>
      <c r="AK49" s="258"/>
      <c r="AL49" s="268" t="s">
        <v>758</v>
      </c>
      <c r="AM49" s="268" t="s">
        <v>707</v>
      </c>
      <c r="AN49" s="268">
        <f t="shared" si="18"/>
        <v>99</v>
      </c>
      <c r="AO49" s="258"/>
      <c r="AP49" s="258"/>
    </row>
    <row r="50" spans="1:42" ht="13.5" customHeight="1" x14ac:dyDescent="0.15">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79"/>
      <c r="Z50" s="280"/>
      <c r="AA50" s="280"/>
      <c r="AB50" s="280"/>
      <c r="AC50" s="266"/>
      <c r="AD50" s="266"/>
      <c r="AE50" s="266"/>
      <c r="AF50" s="266"/>
      <c r="AG50" s="279"/>
      <c r="AH50" s="279"/>
      <c r="AI50" s="279"/>
      <c r="AJ50" s="279"/>
      <c r="AK50" s="258"/>
      <c r="AL50" s="268" t="s">
        <v>759</v>
      </c>
      <c r="AM50" s="268" t="s">
        <v>709</v>
      </c>
      <c r="AN50" s="268">
        <f t="shared" si="18"/>
        <v>100</v>
      </c>
      <c r="AO50" s="258"/>
      <c r="AP50" s="258"/>
    </row>
    <row r="51" spans="1:42" ht="13.5" customHeight="1" x14ac:dyDescent="0.15">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79"/>
      <c r="Z51" s="280"/>
      <c r="AA51" s="280"/>
      <c r="AB51" s="280"/>
      <c r="AC51" s="266"/>
      <c r="AD51" s="266"/>
      <c r="AE51" s="266"/>
      <c r="AF51" s="266"/>
      <c r="AG51" s="279"/>
      <c r="AH51" s="279"/>
      <c r="AI51" s="279"/>
      <c r="AJ51" s="279"/>
      <c r="AK51" s="258"/>
      <c r="AL51" s="268" t="s">
        <v>760</v>
      </c>
      <c r="AM51" s="268" t="s">
        <v>711</v>
      </c>
      <c r="AN51" s="268">
        <f t="shared" si="18"/>
        <v>101</v>
      </c>
      <c r="AO51" s="258"/>
      <c r="AP51" s="258"/>
    </row>
    <row r="52" spans="1:42" ht="13.5" customHeight="1" x14ac:dyDescent="0.15">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79"/>
      <c r="Z52" s="280"/>
      <c r="AA52" s="280"/>
      <c r="AB52" s="280"/>
      <c r="AC52" s="266"/>
      <c r="AD52" s="266"/>
      <c r="AE52" s="266"/>
      <c r="AF52" s="266"/>
      <c r="AG52" s="279"/>
      <c r="AH52" s="279"/>
      <c r="AI52" s="279"/>
      <c r="AJ52" s="279"/>
      <c r="AK52" s="258"/>
      <c r="AL52" s="268" t="s">
        <v>761</v>
      </c>
      <c r="AM52" s="268" t="s">
        <v>713</v>
      </c>
      <c r="AN52" s="268">
        <f t="shared" si="18"/>
        <v>102</v>
      </c>
      <c r="AO52" s="258"/>
      <c r="AP52" s="258"/>
    </row>
    <row r="53" spans="1:42" ht="13.5" customHeight="1" x14ac:dyDescent="0.15">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79"/>
      <c r="Z53" s="280"/>
      <c r="AA53" s="280"/>
      <c r="AB53" s="280"/>
      <c r="AC53" s="266"/>
      <c r="AD53" s="266"/>
      <c r="AE53" s="266"/>
      <c r="AF53" s="266"/>
      <c r="AG53" s="279"/>
      <c r="AH53" s="279"/>
      <c r="AI53" s="279"/>
      <c r="AJ53" s="279"/>
      <c r="AK53" s="258"/>
      <c r="AL53" s="268" t="s">
        <v>762</v>
      </c>
      <c r="AM53" s="268" t="s">
        <v>715</v>
      </c>
      <c r="AN53" s="268">
        <f t="shared" si="18"/>
        <v>103</v>
      </c>
      <c r="AO53" s="258"/>
      <c r="AP53" s="258"/>
    </row>
    <row r="54" spans="1:42" ht="13.5" customHeight="1" x14ac:dyDescent="0.15">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79"/>
      <c r="Z54" s="280"/>
      <c r="AA54" s="280"/>
      <c r="AB54" s="280"/>
      <c r="AC54" s="266"/>
      <c r="AD54" s="266"/>
      <c r="AE54" s="266"/>
      <c r="AF54" s="266"/>
      <c r="AG54" s="279"/>
      <c r="AH54" s="279"/>
      <c r="AI54" s="279"/>
      <c r="AJ54" s="279"/>
      <c r="AK54" s="258"/>
      <c r="AL54" s="268" t="s">
        <v>763</v>
      </c>
      <c r="AM54" s="268" t="s">
        <v>717</v>
      </c>
      <c r="AN54" s="268">
        <f t="shared" si="18"/>
        <v>104</v>
      </c>
      <c r="AO54" s="258"/>
      <c r="AP54" s="258"/>
    </row>
    <row r="55" spans="1:42" ht="13.5" customHeight="1" x14ac:dyDescent="0.15">
      <c r="A55" s="258"/>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79"/>
      <c r="Z55" s="266"/>
      <c r="AA55" s="266"/>
      <c r="AB55" s="266"/>
      <c r="AC55" s="266"/>
      <c r="AD55" s="266"/>
      <c r="AE55" s="266"/>
      <c r="AF55" s="266"/>
      <c r="AG55" s="279"/>
      <c r="AH55" s="279"/>
      <c r="AI55" s="279"/>
      <c r="AJ55" s="279"/>
      <c r="AK55" s="258"/>
      <c r="AL55" s="268" t="s">
        <v>764</v>
      </c>
      <c r="AM55" s="268" t="s">
        <v>719</v>
      </c>
      <c r="AN55" s="268">
        <f t="shared" si="18"/>
        <v>105</v>
      </c>
      <c r="AO55" s="258"/>
      <c r="AP55" s="258"/>
    </row>
    <row r="56" spans="1:42" ht="13.5" customHeight="1" x14ac:dyDescent="0.15">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79"/>
      <c r="Z56" s="266"/>
      <c r="AA56" s="266"/>
      <c r="AB56" s="266"/>
      <c r="AC56" s="266"/>
      <c r="AD56" s="266"/>
      <c r="AE56" s="266"/>
      <c r="AF56" s="266"/>
      <c r="AG56" s="279"/>
      <c r="AH56" s="279"/>
      <c r="AI56" s="279"/>
      <c r="AJ56" s="279"/>
      <c r="AK56" s="258"/>
      <c r="AL56" s="268" t="s">
        <v>765</v>
      </c>
      <c r="AM56" s="268" t="s">
        <v>721</v>
      </c>
      <c r="AN56" s="268">
        <f t="shared" si="18"/>
        <v>106</v>
      </c>
      <c r="AO56" s="258"/>
      <c r="AP56" s="258"/>
    </row>
    <row r="57" spans="1:42" ht="13.5" customHeight="1" x14ac:dyDescent="0.15">
      <c r="A57" s="258"/>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79"/>
      <c r="Z57" s="266"/>
      <c r="AA57" s="266"/>
      <c r="AB57" s="266"/>
      <c r="AC57" s="266"/>
      <c r="AD57" s="266"/>
      <c r="AE57" s="266"/>
      <c r="AF57" s="266"/>
      <c r="AG57" s="279"/>
      <c r="AH57" s="279"/>
      <c r="AI57" s="279"/>
      <c r="AJ57" s="279"/>
      <c r="AK57" s="258"/>
      <c r="AL57" s="268" t="s">
        <v>766</v>
      </c>
      <c r="AM57" s="268" t="s">
        <v>723</v>
      </c>
      <c r="AN57" s="268">
        <f t="shared" si="18"/>
        <v>107</v>
      </c>
      <c r="AO57" s="258"/>
      <c r="AP57" s="258"/>
    </row>
    <row r="58" spans="1:42" ht="13.5" customHeight="1" x14ac:dyDescent="0.15">
      <c r="A58" s="258"/>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79"/>
      <c r="Z58" s="266"/>
      <c r="AA58" s="266"/>
      <c r="AB58" s="266"/>
      <c r="AC58" s="266"/>
      <c r="AD58" s="266"/>
      <c r="AE58" s="266"/>
      <c r="AF58" s="266"/>
      <c r="AG58" s="279"/>
      <c r="AH58" s="279"/>
      <c r="AI58" s="279"/>
      <c r="AJ58" s="279"/>
      <c r="AK58" s="258"/>
      <c r="AL58" s="268" t="s">
        <v>767</v>
      </c>
      <c r="AM58" s="268" t="s">
        <v>725</v>
      </c>
      <c r="AN58" s="268">
        <f t="shared" si="18"/>
        <v>108</v>
      </c>
      <c r="AO58" s="258"/>
      <c r="AP58" s="258"/>
    </row>
    <row r="59" spans="1:42" ht="13.5" customHeight="1" x14ac:dyDescent="0.15">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79"/>
      <c r="Z59" s="266"/>
      <c r="AA59" s="266"/>
      <c r="AB59" s="266"/>
      <c r="AC59" s="266"/>
      <c r="AD59" s="266"/>
      <c r="AE59" s="266"/>
      <c r="AF59" s="266"/>
      <c r="AG59" s="279"/>
      <c r="AH59" s="279"/>
      <c r="AI59" s="279"/>
      <c r="AJ59" s="279"/>
      <c r="AK59" s="258"/>
      <c r="AL59" s="268" t="s">
        <v>768</v>
      </c>
      <c r="AM59" s="268" t="s">
        <v>727</v>
      </c>
      <c r="AN59" s="268">
        <f t="shared" si="18"/>
        <v>109</v>
      </c>
      <c r="AO59" s="258"/>
      <c r="AP59" s="258"/>
    </row>
    <row r="60" spans="1:42" ht="13.5" customHeight="1" x14ac:dyDescent="0.15">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79"/>
      <c r="Z60" s="266"/>
      <c r="AA60" s="266"/>
      <c r="AB60" s="266"/>
      <c r="AC60" s="266"/>
      <c r="AD60" s="266"/>
      <c r="AE60" s="266"/>
      <c r="AF60" s="266"/>
      <c r="AG60" s="279"/>
      <c r="AH60" s="279"/>
      <c r="AI60" s="279"/>
      <c r="AJ60" s="279"/>
      <c r="AK60" s="258"/>
      <c r="AL60" s="268" t="s">
        <v>769</v>
      </c>
      <c r="AM60" s="268" t="s">
        <v>729</v>
      </c>
      <c r="AN60" s="268">
        <f t="shared" si="18"/>
        <v>110</v>
      </c>
      <c r="AO60" s="258"/>
      <c r="AP60" s="258"/>
    </row>
    <row r="61" spans="1:42" ht="13.5" customHeight="1" x14ac:dyDescent="0.15">
      <c r="A61" s="258"/>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79"/>
      <c r="Z61" s="266"/>
      <c r="AA61" s="266"/>
      <c r="AB61" s="266"/>
      <c r="AC61" s="266"/>
      <c r="AD61" s="266"/>
      <c r="AE61" s="266"/>
      <c r="AF61" s="266"/>
      <c r="AG61" s="279"/>
      <c r="AH61" s="279"/>
      <c r="AI61" s="279"/>
      <c r="AJ61" s="279"/>
      <c r="AK61" s="258"/>
      <c r="AL61" s="268" t="s">
        <v>770</v>
      </c>
      <c r="AM61" s="268" t="s">
        <v>731</v>
      </c>
      <c r="AN61" s="268">
        <f t="shared" si="18"/>
        <v>111</v>
      </c>
      <c r="AO61" s="258"/>
      <c r="AP61" s="258"/>
    </row>
    <row r="62" spans="1:42" ht="13.5" customHeight="1" x14ac:dyDescent="0.15">
      <c r="A62" s="258"/>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79"/>
      <c r="Z62" s="266"/>
      <c r="AA62" s="266"/>
      <c r="AB62" s="266"/>
      <c r="AC62" s="266"/>
      <c r="AD62" s="266"/>
      <c r="AE62" s="266"/>
      <c r="AF62" s="266"/>
      <c r="AG62" s="279"/>
      <c r="AH62" s="279"/>
      <c r="AI62" s="279"/>
      <c r="AJ62" s="279"/>
      <c r="AK62" s="258"/>
      <c r="AL62" s="268" t="s">
        <v>771</v>
      </c>
      <c r="AM62" s="268" t="s">
        <v>733</v>
      </c>
      <c r="AN62" s="268">
        <f t="shared" si="18"/>
        <v>112</v>
      </c>
      <c r="AO62" s="258"/>
      <c r="AP62" s="258"/>
    </row>
    <row r="63" spans="1:42" ht="13.5" customHeight="1" x14ac:dyDescent="0.15">
      <c r="A63" s="258"/>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79"/>
      <c r="Z63" s="266"/>
      <c r="AA63" s="266"/>
      <c r="AB63" s="266"/>
      <c r="AC63" s="266"/>
      <c r="AD63" s="266"/>
      <c r="AE63" s="266"/>
      <c r="AF63" s="266"/>
      <c r="AG63" s="279"/>
      <c r="AH63" s="279"/>
      <c r="AI63" s="279"/>
      <c r="AJ63" s="279"/>
      <c r="AK63" s="258"/>
      <c r="AL63" s="268" t="s">
        <v>772</v>
      </c>
      <c r="AM63" s="268" t="s">
        <v>735</v>
      </c>
      <c r="AN63" s="268">
        <f t="shared" si="18"/>
        <v>113</v>
      </c>
      <c r="AO63" s="258"/>
      <c r="AP63" s="258"/>
    </row>
    <row r="64" spans="1:42" ht="13.5" customHeight="1" x14ac:dyDescent="0.15">
      <c r="A64" s="258"/>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79"/>
      <c r="Z64" s="266"/>
      <c r="AA64" s="266"/>
      <c r="AB64" s="266"/>
      <c r="AC64" s="266"/>
      <c r="AD64" s="266"/>
      <c r="AE64" s="266"/>
      <c r="AF64" s="266"/>
      <c r="AG64" s="279"/>
      <c r="AH64" s="279"/>
      <c r="AI64" s="279"/>
      <c r="AJ64" s="279"/>
      <c r="AK64" s="258"/>
      <c r="AL64" s="268" t="s">
        <v>773</v>
      </c>
      <c r="AM64" s="268" t="s">
        <v>737</v>
      </c>
      <c r="AN64" s="268">
        <f t="shared" si="18"/>
        <v>114</v>
      </c>
      <c r="AO64" s="258"/>
      <c r="AP64" s="258"/>
    </row>
    <row r="65" spans="1:42" ht="13.5" customHeight="1" x14ac:dyDescent="0.15">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79"/>
      <c r="Z65" s="266"/>
      <c r="AA65" s="266"/>
      <c r="AB65" s="266"/>
      <c r="AC65" s="266"/>
      <c r="AD65" s="266"/>
      <c r="AE65" s="266"/>
      <c r="AF65" s="266"/>
      <c r="AG65" s="279"/>
      <c r="AH65" s="279"/>
      <c r="AI65" s="279"/>
      <c r="AJ65" s="279"/>
      <c r="AK65" s="258"/>
      <c r="AL65" s="268" t="s">
        <v>774</v>
      </c>
      <c r="AM65" s="268" t="s">
        <v>739</v>
      </c>
      <c r="AN65" s="268">
        <f t="shared" si="18"/>
        <v>115</v>
      </c>
      <c r="AO65" s="258"/>
      <c r="AP65" s="258"/>
    </row>
    <row r="66" spans="1:42" ht="13.5" customHeight="1"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79"/>
      <c r="Z66" s="266"/>
      <c r="AA66" s="266"/>
      <c r="AB66" s="266"/>
      <c r="AC66" s="266"/>
      <c r="AD66" s="266"/>
      <c r="AE66" s="266"/>
      <c r="AF66" s="266"/>
      <c r="AG66" s="279"/>
      <c r="AH66" s="279"/>
      <c r="AI66" s="279"/>
      <c r="AJ66" s="279"/>
      <c r="AK66" s="258"/>
      <c r="AL66" s="268" t="s">
        <v>775</v>
      </c>
      <c r="AM66" s="268" t="s">
        <v>741</v>
      </c>
      <c r="AN66" s="268">
        <f t="shared" si="18"/>
        <v>116</v>
      </c>
      <c r="AO66" s="258"/>
      <c r="AP66" s="258"/>
    </row>
    <row r="67" spans="1:42" ht="13.5" customHeight="1" x14ac:dyDescent="0.15">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79"/>
      <c r="Z67" s="266"/>
      <c r="AA67" s="266"/>
      <c r="AB67" s="266"/>
      <c r="AC67" s="266"/>
      <c r="AD67" s="266"/>
      <c r="AE67" s="266"/>
      <c r="AF67" s="266"/>
      <c r="AG67" s="279"/>
      <c r="AH67" s="279"/>
      <c r="AI67" s="279"/>
      <c r="AJ67" s="279"/>
      <c r="AK67" s="258"/>
      <c r="AL67" s="268" t="s">
        <v>776</v>
      </c>
      <c r="AM67" s="268" t="s">
        <v>743</v>
      </c>
      <c r="AN67" s="268">
        <f t="shared" si="18"/>
        <v>117</v>
      </c>
      <c r="AO67" s="258"/>
      <c r="AP67" s="258"/>
    </row>
    <row r="68" spans="1:42" ht="13.5" customHeight="1" x14ac:dyDescent="0.15">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79"/>
      <c r="Z68" s="266"/>
      <c r="AA68" s="266"/>
      <c r="AB68" s="266"/>
      <c r="AC68" s="266"/>
      <c r="AD68" s="266"/>
      <c r="AE68" s="266"/>
      <c r="AF68" s="266"/>
      <c r="AG68" s="279"/>
      <c r="AH68" s="279"/>
      <c r="AI68" s="279"/>
      <c r="AJ68" s="279"/>
      <c r="AK68" s="258"/>
      <c r="AL68" s="268" t="s">
        <v>777</v>
      </c>
      <c r="AM68" s="268" t="s">
        <v>745</v>
      </c>
      <c r="AN68" s="268">
        <f t="shared" si="18"/>
        <v>118</v>
      </c>
      <c r="AO68" s="258"/>
      <c r="AP68" s="258"/>
    </row>
    <row r="69" spans="1:42" ht="13.5" customHeight="1" x14ac:dyDescent="0.15">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79"/>
      <c r="Z69" s="266"/>
      <c r="AA69" s="266"/>
      <c r="AB69" s="266"/>
      <c r="AC69" s="266"/>
      <c r="AD69" s="266"/>
      <c r="AE69" s="266"/>
      <c r="AF69" s="266"/>
      <c r="AG69" s="279"/>
      <c r="AH69" s="279"/>
      <c r="AI69" s="279"/>
      <c r="AJ69" s="279"/>
      <c r="AK69" s="258"/>
      <c r="AL69" s="268" t="s">
        <v>778</v>
      </c>
      <c r="AM69" s="268" t="s">
        <v>747</v>
      </c>
      <c r="AN69" s="268">
        <f t="shared" si="18"/>
        <v>119</v>
      </c>
      <c r="AO69" s="258"/>
      <c r="AP69" s="258"/>
    </row>
    <row r="70" spans="1:42" ht="13.5" customHeight="1" x14ac:dyDescent="0.15">
      <c r="Z70" s="266"/>
      <c r="AA70" s="266"/>
      <c r="AB70" s="266"/>
      <c r="AC70" s="266"/>
      <c r="AD70" s="266"/>
      <c r="AE70" s="266"/>
      <c r="AF70" s="266"/>
      <c r="AL70" s="268" t="s">
        <v>779</v>
      </c>
      <c r="AM70" s="268" t="s">
        <v>749</v>
      </c>
      <c r="AN70" s="268">
        <f t="shared" ref="AN70:AN72" si="28">IFERROR(CODE(AL70),"")</f>
        <v>120</v>
      </c>
      <c r="AO70" s="258"/>
      <c r="AP70" s="258"/>
    </row>
    <row r="71" spans="1:42" ht="13.5" customHeight="1" x14ac:dyDescent="0.15">
      <c r="Z71" s="266"/>
      <c r="AA71" s="266"/>
      <c r="AB71" s="266"/>
      <c r="AC71" s="266"/>
      <c r="AD71" s="266"/>
      <c r="AE71" s="266"/>
      <c r="AF71" s="266"/>
      <c r="AL71" s="268" t="s">
        <v>780</v>
      </c>
      <c r="AM71" s="268" t="s">
        <v>751</v>
      </c>
      <c r="AN71" s="268">
        <f t="shared" si="28"/>
        <v>121</v>
      </c>
      <c r="AO71" s="258"/>
      <c r="AP71" s="258"/>
    </row>
    <row r="72" spans="1:42" ht="13.5" customHeight="1" x14ac:dyDescent="0.15">
      <c r="Z72" s="266"/>
      <c r="AA72" s="266"/>
      <c r="AB72" s="266"/>
      <c r="AC72" s="266"/>
      <c r="AD72" s="266"/>
      <c r="AE72" s="266"/>
      <c r="AF72" s="266"/>
      <c r="AL72" s="268" t="s">
        <v>781</v>
      </c>
      <c r="AM72" s="268" t="s">
        <v>753</v>
      </c>
      <c r="AN72" s="268">
        <f t="shared" si="28"/>
        <v>122</v>
      </c>
    </row>
    <row r="73" spans="1:42" ht="13.5" customHeight="1" x14ac:dyDescent="0.15">
      <c r="Z73" s="266"/>
      <c r="AA73" s="266"/>
      <c r="AB73" s="266"/>
      <c r="AC73" s="266"/>
      <c r="AD73" s="266"/>
      <c r="AE73" s="266"/>
      <c r="AF73" s="266"/>
      <c r="AM73" s="281"/>
      <c r="AN73" s="281"/>
    </row>
    <row r="74" spans="1:42" ht="13.5" customHeight="1" x14ac:dyDescent="0.15">
      <c r="Z74" s="266"/>
      <c r="AA74" s="266"/>
      <c r="AB74" s="266"/>
      <c r="AC74" s="266"/>
      <c r="AD74" s="266"/>
      <c r="AE74" s="266"/>
      <c r="AF74" s="266"/>
    </row>
    <row r="75" spans="1:42" ht="13.5" customHeight="1" x14ac:dyDescent="0.15">
      <c r="Z75" s="266"/>
      <c r="AA75" s="266"/>
      <c r="AB75" s="266"/>
      <c r="AC75" s="266"/>
      <c r="AD75" s="266"/>
      <c r="AE75" s="266"/>
      <c r="AF75" s="266"/>
    </row>
    <row r="76" spans="1:42" ht="13.5" customHeight="1" x14ac:dyDescent="0.15">
      <c r="Z76" s="266"/>
      <c r="AA76" s="266"/>
      <c r="AB76" s="266"/>
      <c r="AC76" s="266"/>
      <c r="AD76" s="266"/>
      <c r="AE76" s="266"/>
      <c r="AF76" s="266"/>
    </row>
    <row r="77" spans="1:42" ht="13.5" customHeight="1" x14ac:dyDescent="0.15">
      <c r="Z77" s="266"/>
      <c r="AA77" s="266"/>
      <c r="AB77" s="266"/>
      <c r="AC77" s="266"/>
      <c r="AD77" s="266"/>
      <c r="AE77" s="266"/>
      <c r="AF77" s="266"/>
    </row>
    <row r="78" spans="1:42" ht="13.5" customHeight="1" x14ac:dyDescent="0.15">
      <c r="Z78" s="266"/>
      <c r="AA78" s="266"/>
      <c r="AB78" s="266"/>
      <c r="AC78" s="266"/>
      <c r="AD78" s="266"/>
      <c r="AE78" s="266"/>
      <c r="AF78" s="266"/>
    </row>
    <row r="79" spans="1:42" ht="13.5" customHeight="1" x14ac:dyDescent="0.15">
      <c r="Z79" s="266"/>
      <c r="AA79" s="266"/>
      <c r="AB79" s="266"/>
      <c r="AC79" s="266"/>
      <c r="AD79" s="266"/>
      <c r="AE79" s="266"/>
      <c r="AF79" s="266"/>
    </row>
    <row r="80" spans="1:42" ht="13.5" customHeight="1" x14ac:dyDescent="0.15">
      <c r="Z80" s="266"/>
      <c r="AA80" s="266"/>
      <c r="AB80" s="266"/>
      <c r="AC80" s="266"/>
      <c r="AD80" s="266"/>
      <c r="AE80" s="266"/>
      <c r="AF80" s="266"/>
    </row>
    <row r="81" spans="26:32" ht="13.5" customHeight="1" x14ac:dyDescent="0.15">
      <c r="Z81" s="266"/>
      <c r="AA81" s="266"/>
      <c r="AB81" s="266"/>
      <c r="AC81" s="266"/>
      <c r="AD81" s="266"/>
      <c r="AE81" s="266"/>
      <c r="AF81" s="266"/>
    </row>
    <row r="82" spans="26:32" ht="13.5" customHeight="1" x14ac:dyDescent="0.15">
      <c r="Z82" s="280"/>
      <c r="AA82" s="280"/>
      <c r="AB82" s="280"/>
      <c r="AC82" s="266"/>
      <c r="AD82" s="266"/>
      <c r="AE82" s="266"/>
      <c r="AF82" s="266"/>
    </row>
    <row r="83" spans="26:32" ht="13.5" customHeight="1" x14ac:dyDescent="0.15">
      <c r="Z83" s="266"/>
      <c r="AA83" s="266"/>
      <c r="AB83" s="266"/>
      <c r="AC83" s="266"/>
      <c r="AD83" s="266"/>
      <c r="AE83" s="266"/>
      <c r="AF83" s="266"/>
    </row>
    <row r="84" spans="26:32" ht="13.5" customHeight="1" x14ac:dyDescent="0.15">
      <c r="Z84" s="266"/>
      <c r="AA84" s="266"/>
      <c r="AB84" s="266"/>
      <c r="AC84" s="266"/>
      <c r="AD84" s="266"/>
      <c r="AE84" s="266"/>
      <c r="AF84" s="266"/>
    </row>
    <row r="85" spans="26:32" ht="13.5" customHeight="1" x14ac:dyDescent="0.15">
      <c r="Z85" s="266"/>
      <c r="AA85" s="266"/>
      <c r="AB85" s="266"/>
      <c r="AC85" s="266"/>
      <c r="AD85" s="266"/>
      <c r="AE85" s="266"/>
      <c r="AF85" s="266"/>
    </row>
    <row r="86" spans="26:32" ht="13.5" customHeight="1" x14ac:dyDescent="0.15">
      <c r="Z86" s="266"/>
      <c r="AA86" s="266"/>
      <c r="AB86" s="266"/>
      <c r="AC86" s="266"/>
      <c r="AD86" s="266"/>
      <c r="AE86" s="266"/>
      <c r="AF86" s="266"/>
    </row>
    <row r="87" spans="26:32" ht="13.5" customHeight="1" x14ac:dyDescent="0.15">
      <c r="Z87" s="266"/>
      <c r="AA87" s="266"/>
      <c r="AB87" s="266"/>
      <c r="AC87" s="266"/>
      <c r="AD87" s="266"/>
      <c r="AE87" s="266"/>
      <c r="AF87" s="266"/>
    </row>
    <row r="88" spans="26:32" ht="13.5" customHeight="1" x14ac:dyDescent="0.15">
      <c r="Z88" s="266"/>
      <c r="AA88" s="266"/>
      <c r="AB88" s="266"/>
      <c r="AC88" s="266"/>
      <c r="AD88" s="266"/>
      <c r="AE88" s="266"/>
      <c r="AF88" s="266"/>
    </row>
    <row r="89" spans="26:32" ht="13.5" customHeight="1" x14ac:dyDescent="0.15">
      <c r="Z89" s="266"/>
      <c r="AA89" s="266"/>
      <c r="AB89" s="266"/>
      <c r="AC89" s="266"/>
      <c r="AD89" s="266"/>
      <c r="AE89" s="266"/>
      <c r="AF89" s="266"/>
    </row>
    <row r="90" spans="26:32" ht="13.5" customHeight="1" x14ac:dyDescent="0.15">
      <c r="Z90" s="266"/>
      <c r="AA90" s="266"/>
      <c r="AB90" s="266"/>
      <c r="AC90" s="266"/>
      <c r="AD90" s="266"/>
      <c r="AE90" s="266"/>
      <c r="AF90" s="266"/>
    </row>
    <row r="91" spans="26:32" ht="13.5" customHeight="1" x14ac:dyDescent="0.15">
      <c r="Z91" s="266"/>
      <c r="AA91" s="266"/>
      <c r="AB91" s="266"/>
      <c r="AC91" s="266"/>
      <c r="AD91" s="266"/>
      <c r="AE91" s="266"/>
      <c r="AF91" s="266"/>
    </row>
    <row r="92" spans="26:32" ht="13.5" customHeight="1" x14ac:dyDescent="0.15">
      <c r="Z92" s="266"/>
      <c r="AA92" s="266"/>
      <c r="AB92" s="266"/>
      <c r="AC92" s="266"/>
      <c r="AD92" s="266"/>
      <c r="AE92" s="266"/>
      <c r="AF92" s="266"/>
    </row>
    <row r="93" spans="26:32" ht="13.5" customHeight="1" x14ac:dyDescent="0.15">
      <c r="Z93" s="266"/>
      <c r="AA93" s="266"/>
      <c r="AB93" s="266"/>
      <c r="AC93" s="266"/>
      <c r="AD93" s="266"/>
      <c r="AE93" s="266"/>
      <c r="AF93" s="266"/>
    </row>
    <row r="94" spans="26:32" ht="13.5" customHeight="1" x14ac:dyDescent="0.15">
      <c r="Z94" s="266"/>
      <c r="AA94" s="266"/>
      <c r="AB94" s="266"/>
      <c r="AC94" s="266"/>
      <c r="AD94" s="266"/>
      <c r="AE94" s="266"/>
      <c r="AF94" s="266"/>
    </row>
    <row r="95" spans="26:32" ht="13.5" customHeight="1" x14ac:dyDescent="0.15">
      <c r="Z95" s="266"/>
      <c r="AA95" s="266"/>
      <c r="AB95" s="266"/>
      <c r="AC95" s="266"/>
      <c r="AD95" s="266"/>
      <c r="AE95" s="266"/>
      <c r="AF95" s="266"/>
    </row>
    <row r="96" spans="26:32" ht="13.5" customHeight="1" x14ac:dyDescent="0.15">
      <c r="Z96" s="266"/>
      <c r="AA96" s="266"/>
      <c r="AB96" s="266"/>
      <c r="AC96" s="266"/>
      <c r="AD96" s="266"/>
      <c r="AE96" s="266"/>
      <c r="AF96" s="266"/>
    </row>
    <row r="97" spans="26:32" ht="13.5" customHeight="1" x14ac:dyDescent="0.15">
      <c r="Z97" s="266"/>
      <c r="AA97" s="266"/>
      <c r="AB97" s="266"/>
      <c r="AC97" s="266"/>
      <c r="AD97" s="266"/>
      <c r="AE97" s="266"/>
      <c r="AF97" s="266"/>
    </row>
    <row r="98" spans="26:32" ht="13.5" customHeight="1" x14ac:dyDescent="0.15">
      <c r="Z98" s="266"/>
      <c r="AA98" s="266"/>
      <c r="AB98" s="266"/>
      <c r="AC98" s="266"/>
      <c r="AD98" s="266"/>
      <c r="AE98" s="266"/>
      <c r="AF98" s="266"/>
    </row>
    <row r="99" spans="26:32" ht="13.5" customHeight="1" x14ac:dyDescent="0.15">
      <c r="Z99" s="266"/>
      <c r="AA99" s="266"/>
      <c r="AB99" s="266"/>
      <c r="AC99" s="266"/>
      <c r="AD99" s="266"/>
      <c r="AE99" s="266"/>
      <c r="AF99" s="266"/>
    </row>
    <row r="100" spans="26:32" ht="13.5" customHeight="1" x14ac:dyDescent="0.15">
      <c r="Z100" s="266"/>
      <c r="AA100" s="266"/>
      <c r="AB100" s="266"/>
      <c r="AC100" s="266"/>
      <c r="AD100" s="266"/>
      <c r="AE100" s="266"/>
      <c r="AF100" s="266"/>
    </row>
    <row r="101" spans="26:32" ht="13.5" customHeight="1" x14ac:dyDescent="0.15">
      <c r="Z101" s="266"/>
      <c r="AA101" s="266"/>
      <c r="AB101" s="266"/>
      <c r="AC101" s="266"/>
      <c r="AD101" s="266"/>
      <c r="AE101" s="266"/>
      <c r="AF101" s="266"/>
    </row>
    <row r="102" spans="26:32" ht="13.5" customHeight="1" x14ac:dyDescent="0.15">
      <c r="Z102" s="266"/>
      <c r="AA102" s="266"/>
      <c r="AB102" s="266"/>
      <c r="AC102" s="266"/>
      <c r="AD102" s="266"/>
      <c r="AE102" s="266"/>
      <c r="AF102" s="266"/>
    </row>
    <row r="103" spans="26:32" ht="13.5" customHeight="1" x14ac:dyDescent="0.15">
      <c r="Z103" s="266"/>
      <c r="AA103" s="266"/>
      <c r="AB103" s="266"/>
      <c r="AC103" s="266"/>
      <c r="AD103" s="266"/>
      <c r="AE103" s="266"/>
      <c r="AF103" s="266"/>
    </row>
    <row r="104" spans="26:32" ht="13.5" customHeight="1" x14ac:dyDescent="0.15">
      <c r="Z104" s="266"/>
      <c r="AA104" s="266"/>
      <c r="AB104" s="266"/>
      <c r="AC104" s="266"/>
      <c r="AD104" s="266"/>
      <c r="AE104" s="266"/>
      <c r="AF104" s="266"/>
    </row>
    <row r="105" spans="26:32" ht="13.5" customHeight="1" x14ac:dyDescent="0.15">
      <c r="Z105" s="266"/>
      <c r="AA105" s="266"/>
      <c r="AB105" s="266"/>
      <c r="AC105" s="266"/>
      <c r="AD105" s="266"/>
      <c r="AE105" s="266"/>
      <c r="AF105" s="266"/>
    </row>
    <row r="106" spans="26:32" ht="13.5" customHeight="1" x14ac:dyDescent="0.15">
      <c r="Z106" s="266"/>
      <c r="AA106" s="266"/>
      <c r="AB106" s="266"/>
      <c r="AC106" s="266"/>
      <c r="AD106" s="266"/>
      <c r="AE106" s="266"/>
      <c r="AF106" s="266"/>
    </row>
    <row r="107" spans="26:32" ht="13.5" customHeight="1" x14ac:dyDescent="0.15">
      <c r="Z107" s="266"/>
      <c r="AA107" s="266"/>
      <c r="AB107" s="266"/>
      <c r="AC107" s="266"/>
      <c r="AD107" s="266"/>
      <c r="AE107" s="266"/>
      <c r="AF107" s="266"/>
    </row>
    <row r="108" spans="26:32" ht="13.5" customHeight="1" x14ac:dyDescent="0.15">
      <c r="Z108" s="266"/>
      <c r="AA108" s="266"/>
      <c r="AB108" s="266"/>
      <c r="AC108" s="266"/>
      <c r="AD108" s="266"/>
      <c r="AE108" s="266"/>
      <c r="AF108" s="266"/>
    </row>
    <row r="109" spans="26:32" ht="13.5" customHeight="1" x14ac:dyDescent="0.15">
      <c r="Z109" s="282"/>
      <c r="AA109" s="282"/>
      <c r="AB109" s="282"/>
      <c r="AC109" s="282"/>
      <c r="AD109" s="282"/>
      <c r="AE109" s="282"/>
      <c r="AF109" s="282"/>
    </row>
    <row r="110" spans="26:32" ht="13.5" customHeight="1" x14ac:dyDescent="0.15">
      <c r="Z110" s="282"/>
      <c r="AA110" s="282"/>
      <c r="AB110" s="282"/>
      <c r="AC110" s="282"/>
      <c r="AD110" s="282"/>
      <c r="AE110" s="282"/>
      <c r="AF110" s="282"/>
    </row>
    <row r="111" spans="26:32" ht="13.5" customHeight="1" x14ac:dyDescent="0.15">
      <c r="Z111" s="282"/>
      <c r="AA111" s="282"/>
      <c r="AB111" s="282"/>
      <c r="AC111" s="282"/>
      <c r="AD111" s="282"/>
      <c r="AE111" s="282"/>
      <c r="AF111" s="282"/>
    </row>
    <row r="112" spans="26:32" ht="13.5" customHeight="1" x14ac:dyDescent="0.15">
      <c r="Z112" s="282"/>
      <c r="AA112" s="282"/>
      <c r="AB112" s="282"/>
      <c r="AC112" s="282"/>
      <c r="AD112" s="282"/>
      <c r="AE112" s="282"/>
      <c r="AF112" s="282"/>
    </row>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8">
    <mergeCell ref="AQ12:AZ12"/>
    <mergeCell ref="AQ2:AZ2"/>
    <mergeCell ref="AQ4:AZ4"/>
    <mergeCell ref="AQ6:AZ6"/>
    <mergeCell ref="AQ8:AZ8"/>
    <mergeCell ref="AQ10:AZ10"/>
    <mergeCell ref="AQ36:AZ36"/>
    <mergeCell ref="AQ14:AZ14"/>
    <mergeCell ref="AQ16:AZ16"/>
    <mergeCell ref="AQ18:AZ18"/>
    <mergeCell ref="AQ20:AZ20"/>
    <mergeCell ref="AQ22:AZ22"/>
    <mergeCell ref="AQ24:AZ24"/>
    <mergeCell ref="AQ26:AZ26"/>
    <mergeCell ref="AQ28:AZ28"/>
    <mergeCell ref="AQ30:AZ30"/>
    <mergeCell ref="AQ32:AZ32"/>
    <mergeCell ref="AQ34:AZ34"/>
  </mergeCells>
  <phoneticPr fontId="49"/>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89"/>
  <sheetViews>
    <sheetView view="pageBreakPreview" zoomScale="70" zoomScaleNormal="85" zoomScaleSheetLayoutView="70" workbookViewId="0">
      <selection activeCell="AH39" sqref="AH39"/>
    </sheetView>
  </sheetViews>
  <sheetFormatPr defaultColWidth="2.5" defaultRowHeight="13.5" x14ac:dyDescent="0.15"/>
  <cols>
    <col min="1" max="31" width="2.5" style="3"/>
    <col min="32" max="53" width="3.125" style="3" customWidth="1"/>
    <col min="54" max="16384" width="2.5" style="3"/>
  </cols>
  <sheetData>
    <row r="1" spans="2:54" s="1" customFormat="1" ht="12.75" customHeight="1" x14ac:dyDescent="0.15"/>
    <row r="2" spans="2:54" s="1" customFormat="1" ht="10.5" customHeight="1" x14ac:dyDescent="0.15">
      <c r="B2" s="324" t="s">
        <v>517</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row>
    <row r="3" spans="2:54" s="1" customFormat="1" ht="10.5" customHeight="1" x14ac:dyDescent="0.1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row>
    <row r="4" spans="2:54" s="1" customFormat="1" ht="10.5" customHeight="1" x14ac:dyDescent="0.15">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row>
    <row r="5" spans="2:54" s="1" customFormat="1" ht="10.5" customHeight="1" x14ac:dyDescent="0.15">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row>
    <row r="6" spans="2:54" s="1" customFormat="1" ht="11.25" x14ac:dyDescent="0.15">
      <c r="AJ6" s="13"/>
      <c r="AK6" s="13" t="s">
        <v>283</v>
      </c>
      <c r="AM6" s="10"/>
      <c r="AN6" s="10"/>
      <c r="AO6" s="10"/>
      <c r="AP6" s="10" t="s">
        <v>284</v>
      </c>
      <c r="AR6" s="436"/>
      <c r="AS6" s="436"/>
      <c r="AT6" s="10" t="s">
        <v>285</v>
      </c>
      <c r="AU6" s="10"/>
      <c r="AV6" s="95"/>
      <c r="AW6" s="10" t="s">
        <v>286</v>
      </c>
      <c r="AX6" s="10"/>
      <c r="AY6" s="95"/>
      <c r="AZ6" s="10" t="s">
        <v>0</v>
      </c>
      <c r="BA6" s="10"/>
    </row>
    <row r="7" spans="2:54" s="1" customFormat="1" ht="19.5" thickBot="1" x14ac:dyDescent="0.2">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349" t="str">
        <f>変更依頼書①!AU7</f>
        <v>Ver.4.4 （2022.9.29～）</v>
      </c>
      <c r="AU7" s="464"/>
      <c r="AV7" s="464"/>
      <c r="AW7" s="464"/>
      <c r="AX7" s="464"/>
      <c r="AY7" s="464"/>
      <c r="AZ7" s="464"/>
      <c r="BA7" s="464"/>
    </row>
    <row r="8" spans="2:54" x14ac:dyDescent="0.15">
      <c r="B8" s="326" t="s">
        <v>287</v>
      </c>
      <c r="C8" s="327"/>
      <c r="D8" s="327"/>
      <c r="E8" s="327"/>
      <c r="F8" s="327"/>
      <c r="G8" s="328"/>
      <c r="H8" s="332" t="s">
        <v>288</v>
      </c>
      <c r="I8" s="333"/>
      <c r="J8" s="333"/>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8"/>
    </row>
    <row r="9" spans="2:54" ht="13.5" customHeight="1" x14ac:dyDescent="0.15">
      <c r="B9" s="376"/>
      <c r="C9" s="377"/>
      <c r="D9" s="377"/>
      <c r="E9" s="377"/>
      <c r="F9" s="377"/>
      <c r="G9" s="378"/>
      <c r="H9" s="439"/>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1"/>
    </row>
    <row r="10" spans="2:54" ht="12.75" customHeight="1" x14ac:dyDescent="0.15">
      <c r="B10" s="329"/>
      <c r="C10" s="330"/>
      <c r="D10" s="330"/>
      <c r="E10" s="330"/>
      <c r="F10" s="330"/>
      <c r="G10" s="331"/>
      <c r="H10" s="442"/>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4"/>
    </row>
    <row r="11" spans="2:54" ht="26.25" customHeight="1" x14ac:dyDescent="0.15">
      <c r="B11" s="465" t="s">
        <v>289</v>
      </c>
      <c r="C11" s="384"/>
      <c r="D11" s="384"/>
      <c r="E11" s="384"/>
      <c r="F11" s="384"/>
      <c r="G11" s="466"/>
      <c r="H11" s="445"/>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7"/>
    </row>
    <row r="12" spans="2:54" ht="30" customHeight="1" thickBot="1" x14ac:dyDescent="0.2">
      <c r="B12" s="558" t="s">
        <v>315</v>
      </c>
      <c r="C12" s="559"/>
      <c r="D12" s="559"/>
      <c r="E12" s="559"/>
      <c r="F12" s="559"/>
      <c r="G12" s="560"/>
      <c r="H12" s="561"/>
      <c r="I12" s="561"/>
      <c r="J12" s="561"/>
      <c r="K12" s="561"/>
      <c r="L12" s="561"/>
      <c r="M12" s="562"/>
      <c r="N12" s="467" t="s">
        <v>316</v>
      </c>
      <c r="O12" s="467"/>
      <c r="P12" s="467"/>
      <c r="Q12" s="467"/>
      <c r="R12" s="556"/>
      <c r="S12" s="556"/>
      <c r="T12" s="556"/>
      <c r="U12" s="556"/>
      <c r="V12" s="557" t="s">
        <v>317</v>
      </c>
      <c r="W12" s="557"/>
      <c r="X12" s="557"/>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63"/>
    </row>
    <row r="13" spans="2:54" ht="14.25" customHeight="1" thickBot="1" x14ac:dyDescent="0.2">
      <c r="B13" s="2"/>
      <c r="C13" s="2"/>
      <c r="D13" s="2"/>
      <c r="E13" s="2"/>
      <c r="F13" s="2"/>
      <c r="G13" s="2"/>
      <c r="H13" s="2"/>
      <c r="I13" s="2"/>
      <c r="J13" s="2"/>
      <c r="K13" s="2"/>
      <c r="L13" s="2"/>
      <c r="M13" s="2"/>
      <c r="N13" s="2"/>
      <c r="O13" s="7"/>
      <c r="P13" s="7"/>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2:54" s="14" customFormat="1" ht="18" customHeight="1" thickBot="1" x14ac:dyDescent="0.2">
      <c r="B14" s="458" t="s">
        <v>263</v>
      </c>
      <c r="C14" s="459"/>
      <c r="D14" s="459"/>
      <c r="E14" s="459"/>
      <c r="F14" s="459"/>
      <c r="G14" s="460"/>
      <c r="H14" s="565"/>
      <c r="I14" s="566"/>
      <c r="J14" s="566"/>
      <c r="K14" s="566"/>
      <c r="L14" s="566"/>
      <c r="M14" s="566"/>
      <c r="N14" s="566"/>
      <c r="O14" s="566"/>
      <c r="P14" s="566"/>
      <c r="Q14" s="566"/>
      <c r="R14" s="566"/>
      <c r="S14" s="566"/>
      <c r="T14" s="566"/>
      <c r="U14" s="566"/>
      <c r="V14" s="567"/>
      <c r="W14" s="458" t="s">
        <v>525</v>
      </c>
      <c r="X14" s="459"/>
      <c r="Y14" s="459"/>
      <c r="Z14" s="459"/>
      <c r="AA14" s="459"/>
      <c r="AB14" s="460"/>
      <c r="AC14" s="178"/>
      <c r="AD14" s="180" t="s">
        <v>488</v>
      </c>
      <c r="AE14" s="181" t="s">
        <v>526</v>
      </c>
      <c r="AF14" s="179"/>
      <c r="AG14" s="179"/>
      <c r="AH14" s="180" t="s">
        <v>488</v>
      </c>
      <c r="AI14" s="181" t="s">
        <v>527</v>
      </c>
      <c r="AJ14" s="179"/>
      <c r="AK14" s="179"/>
      <c r="AL14" s="182"/>
      <c r="AM14" s="9"/>
      <c r="AN14" s="9"/>
      <c r="AO14" s="9"/>
      <c r="AP14" s="9"/>
      <c r="AQ14" s="9"/>
      <c r="AR14" s="9"/>
      <c r="AS14" s="9"/>
      <c r="AT14" s="9"/>
      <c r="AU14" s="9"/>
      <c r="AV14" s="9"/>
      <c r="AW14" s="9"/>
      <c r="AX14" s="9"/>
      <c r="AY14" s="9"/>
      <c r="AZ14" s="9"/>
      <c r="BA14" s="9"/>
    </row>
    <row r="15" spans="2:54" ht="8.25" customHeight="1" thickBot="1" x14ac:dyDescent="0.2">
      <c r="B15" s="11"/>
      <c r="C15" s="12"/>
      <c r="D15" s="9"/>
      <c r="E15" s="9"/>
      <c r="F15" s="9"/>
      <c r="G15" s="9"/>
      <c r="H15" s="9"/>
      <c r="I15" s="9"/>
      <c r="J15" s="9"/>
      <c r="K15" s="9"/>
      <c r="L15" s="9"/>
      <c r="M15" s="12"/>
      <c r="N15" s="9"/>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2:54" ht="32.25" customHeight="1" thickBot="1" x14ac:dyDescent="0.2">
      <c r="B16" s="461" t="s">
        <v>2</v>
      </c>
      <c r="C16" s="462"/>
      <c r="D16" s="462"/>
      <c r="E16" s="462"/>
      <c r="F16" s="462"/>
      <c r="G16" s="462"/>
      <c r="H16" s="462"/>
      <c r="I16" s="462"/>
      <c r="J16" s="462"/>
      <c r="K16" s="462"/>
      <c r="L16" s="462"/>
      <c r="M16" s="462"/>
      <c r="N16" s="463"/>
      <c r="O16" s="545" t="s">
        <v>3</v>
      </c>
      <c r="P16" s="546"/>
      <c r="Q16" s="546"/>
      <c r="R16" s="546"/>
      <c r="S16" s="546"/>
      <c r="T16" s="546"/>
      <c r="U16" s="546"/>
      <c r="V16" s="546"/>
      <c r="W16" s="546"/>
      <c r="X16" s="546"/>
      <c r="Y16" s="547"/>
      <c r="Z16" s="9"/>
      <c r="AA16" s="9"/>
      <c r="AB16" s="9"/>
      <c r="AC16" s="9"/>
      <c r="AD16" s="9"/>
      <c r="AE16" s="9"/>
      <c r="AF16" s="461" t="s">
        <v>4</v>
      </c>
      <c r="AG16" s="462"/>
      <c r="AH16" s="462"/>
      <c r="AI16" s="462"/>
      <c r="AJ16" s="462"/>
      <c r="AK16" s="462"/>
      <c r="AL16" s="462"/>
      <c r="AM16" s="462"/>
      <c r="AN16" s="462"/>
      <c r="AO16" s="462"/>
      <c r="AP16" s="462"/>
      <c r="AQ16" s="462"/>
      <c r="AR16" s="462"/>
      <c r="AS16" s="462"/>
      <c r="AT16" s="462"/>
      <c r="AU16" s="462"/>
      <c r="AV16" s="462"/>
      <c r="AW16" s="462"/>
      <c r="AX16" s="462"/>
      <c r="AY16" s="462"/>
      <c r="AZ16" s="462"/>
      <c r="BA16" s="463"/>
      <c r="BB16" s="14"/>
    </row>
    <row r="17" spans="1:54" ht="5.0999999999999996" customHeight="1" x14ac:dyDescent="0.15">
      <c r="A17" s="9"/>
      <c r="B17" s="574" t="s">
        <v>188</v>
      </c>
      <c r="C17" s="575"/>
      <c r="D17" s="575"/>
      <c r="E17" s="575"/>
      <c r="F17" s="575"/>
      <c r="G17" s="575"/>
      <c r="H17" s="575"/>
      <c r="I17" s="575"/>
      <c r="J17" s="575"/>
      <c r="K17" s="575"/>
      <c r="L17" s="575"/>
      <c r="M17" s="575"/>
      <c r="N17" s="576"/>
      <c r="O17" s="544" t="s">
        <v>503</v>
      </c>
      <c r="P17" s="548"/>
      <c r="Q17" s="548"/>
      <c r="R17" s="548"/>
      <c r="S17" s="548"/>
      <c r="T17" s="548"/>
      <c r="U17" s="548"/>
      <c r="V17" s="548"/>
      <c r="W17" s="548"/>
      <c r="X17" s="548"/>
      <c r="Y17" s="549"/>
      <c r="Z17" s="9"/>
      <c r="AA17" s="9"/>
      <c r="AB17" s="9"/>
      <c r="AC17" s="9"/>
      <c r="AD17" s="9"/>
      <c r="AE17" s="9"/>
      <c r="AF17" s="17"/>
      <c r="AG17" s="18"/>
      <c r="AH17" s="18"/>
      <c r="AI17" s="18"/>
      <c r="AJ17" s="18"/>
      <c r="AK17" s="18"/>
      <c r="AL17" s="18"/>
      <c r="AM17" s="18"/>
      <c r="AN17" s="18"/>
      <c r="AO17" s="18"/>
      <c r="AP17" s="18"/>
      <c r="AQ17" s="18"/>
      <c r="AR17" s="18"/>
      <c r="AS17" s="18"/>
      <c r="AT17" s="18"/>
      <c r="AU17" s="18"/>
      <c r="AV17" s="18"/>
      <c r="AW17" s="18"/>
      <c r="AX17" s="18"/>
      <c r="AY17" s="18"/>
      <c r="AZ17" s="18"/>
      <c r="BA17" s="5"/>
      <c r="BB17" s="14"/>
    </row>
    <row r="18" spans="1:54" ht="14.25" x14ac:dyDescent="0.15">
      <c r="A18" s="9"/>
      <c r="B18" s="577"/>
      <c r="C18" s="578"/>
      <c r="D18" s="578"/>
      <c r="E18" s="578"/>
      <c r="F18" s="578"/>
      <c r="G18" s="578"/>
      <c r="H18" s="578"/>
      <c r="I18" s="578"/>
      <c r="J18" s="578"/>
      <c r="K18" s="578"/>
      <c r="L18" s="578"/>
      <c r="M18" s="578"/>
      <c r="N18" s="579"/>
      <c r="O18" s="550"/>
      <c r="P18" s="551"/>
      <c r="Q18" s="551"/>
      <c r="R18" s="551"/>
      <c r="S18" s="551"/>
      <c r="T18" s="551"/>
      <c r="U18" s="551"/>
      <c r="V18" s="551"/>
      <c r="W18" s="551"/>
      <c r="X18" s="551"/>
      <c r="Y18" s="552"/>
      <c r="Z18" s="9"/>
      <c r="AA18" s="9"/>
      <c r="AB18" s="9"/>
      <c r="AC18" s="9"/>
      <c r="AD18" s="9"/>
      <c r="AE18" s="9"/>
      <c r="AF18" s="19"/>
      <c r="AG18" s="9" t="s">
        <v>1</v>
      </c>
      <c r="AH18" s="9"/>
      <c r="AI18" s="16" t="s">
        <v>505</v>
      </c>
      <c r="AJ18" s="9"/>
      <c r="AK18" s="9"/>
      <c r="AL18" s="9"/>
      <c r="AM18" s="9"/>
      <c r="AN18" s="9"/>
      <c r="AO18" s="9"/>
      <c r="AP18" s="9"/>
      <c r="AQ18" s="9"/>
      <c r="AR18" s="9"/>
      <c r="AS18" s="9"/>
      <c r="AT18" s="9"/>
      <c r="AU18" s="9"/>
      <c r="AV18" s="9"/>
      <c r="AW18" s="9"/>
      <c r="AX18" s="9"/>
      <c r="AY18" s="9"/>
      <c r="AZ18" s="9"/>
      <c r="BA18" s="6"/>
      <c r="BB18" s="14"/>
    </row>
    <row r="19" spans="1:54" ht="14.25" x14ac:dyDescent="0.15">
      <c r="A19" s="9"/>
      <c r="B19" s="577"/>
      <c r="C19" s="578"/>
      <c r="D19" s="578"/>
      <c r="E19" s="578"/>
      <c r="F19" s="578"/>
      <c r="G19" s="578"/>
      <c r="H19" s="578"/>
      <c r="I19" s="578"/>
      <c r="J19" s="578"/>
      <c r="K19" s="578"/>
      <c r="L19" s="578"/>
      <c r="M19" s="578"/>
      <c r="N19" s="579"/>
      <c r="O19" s="550"/>
      <c r="P19" s="551"/>
      <c r="Q19" s="551"/>
      <c r="R19" s="551"/>
      <c r="S19" s="551"/>
      <c r="T19" s="551"/>
      <c r="U19" s="551"/>
      <c r="V19" s="551"/>
      <c r="W19" s="551"/>
      <c r="X19" s="551"/>
      <c r="Y19" s="552"/>
      <c r="Z19" s="9"/>
      <c r="AA19" s="9"/>
      <c r="AB19" s="9"/>
      <c r="AC19" s="9"/>
      <c r="AD19" s="9"/>
      <c r="AE19" s="9"/>
      <c r="AF19" s="19"/>
      <c r="AG19" s="9"/>
      <c r="AH19" s="9"/>
      <c r="AI19" s="125" t="s">
        <v>271</v>
      </c>
      <c r="AJ19" s="9"/>
      <c r="AK19" s="9"/>
      <c r="AL19" s="9"/>
      <c r="AM19" s="9"/>
      <c r="AN19" s="9"/>
      <c r="AO19" s="9"/>
      <c r="AP19" s="9"/>
      <c r="AQ19" s="9"/>
      <c r="AR19" s="9"/>
      <c r="AS19" s="9"/>
      <c r="AT19" s="9"/>
      <c r="AU19" s="9"/>
      <c r="AV19" s="9"/>
      <c r="AW19" s="9"/>
      <c r="AX19" s="9"/>
      <c r="AY19" s="9"/>
      <c r="AZ19" s="9"/>
      <c r="BA19" s="6"/>
      <c r="BB19" s="14"/>
    </row>
    <row r="20" spans="1:54" ht="14.25" x14ac:dyDescent="0.15">
      <c r="A20" s="9"/>
      <c r="B20" s="577"/>
      <c r="C20" s="578"/>
      <c r="D20" s="578"/>
      <c r="E20" s="578"/>
      <c r="F20" s="578"/>
      <c r="G20" s="578"/>
      <c r="H20" s="578"/>
      <c r="I20" s="578"/>
      <c r="J20" s="578"/>
      <c r="K20" s="578"/>
      <c r="L20" s="578"/>
      <c r="M20" s="578"/>
      <c r="N20" s="579"/>
      <c r="O20" s="550"/>
      <c r="P20" s="551"/>
      <c r="Q20" s="551"/>
      <c r="R20" s="551"/>
      <c r="S20" s="551"/>
      <c r="T20" s="551"/>
      <c r="U20" s="551"/>
      <c r="V20" s="551"/>
      <c r="W20" s="551"/>
      <c r="X20" s="551"/>
      <c r="Y20" s="552"/>
      <c r="Z20" s="9"/>
      <c r="AA20" s="9"/>
      <c r="AB20" s="9"/>
      <c r="AC20" s="9"/>
      <c r="AD20" s="9"/>
      <c r="AE20" s="9"/>
      <c r="AF20" s="19"/>
      <c r="AG20" s="9" t="s">
        <v>1</v>
      </c>
      <c r="AH20" s="9"/>
      <c r="AI20" s="16" t="s">
        <v>506</v>
      </c>
      <c r="AJ20" s="9"/>
      <c r="AK20" s="9"/>
      <c r="AL20" s="9"/>
      <c r="AM20" s="9"/>
      <c r="AN20" s="9"/>
      <c r="AO20" s="9"/>
      <c r="AP20" s="9"/>
      <c r="AQ20" s="9"/>
      <c r="AR20" s="9"/>
      <c r="AS20" s="9"/>
      <c r="AT20" s="9"/>
      <c r="AU20" s="9"/>
      <c r="AV20" s="9"/>
      <c r="AW20" s="9"/>
      <c r="AX20" s="9"/>
      <c r="AY20" s="9"/>
      <c r="AZ20" s="9"/>
      <c r="BA20" s="6"/>
      <c r="BB20" s="14"/>
    </row>
    <row r="21" spans="1:54" ht="14.25" x14ac:dyDescent="0.15">
      <c r="A21" s="9"/>
      <c r="B21" s="577"/>
      <c r="C21" s="578"/>
      <c r="D21" s="578"/>
      <c r="E21" s="578"/>
      <c r="F21" s="578"/>
      <c r="G21" s="578"/>
      <c r="H21" s="578"/>
      <c r="I21" s="578"/>
      <c r="J21" s="578"/>
      <c r="K21" s="578"/>
      <c r="L21" s="578"/>
      <c r="M21" s="578"/>
      <c r="N21" s="579"/>
      <c r="O21" s="550"/>
      <c r="P21" s="551"/>
      <c r="Q21" s="551"/>
      <c r="R21" s="551"/>
      <c r="S21" s="551"/>
      <c r="T21" s="551"/>
      <c r="U21" s="551"/>
      <c r="V21" s="551"/>
      <c r="W21" s="551"/>
      <c r="X21" s="551"/>
      <c r="Y21" s="552"/>
      <c r="Z21" s="9"/>
      <c r="AA21" s="9"/>
      <c r="AB21" s="9"/>
      <c r="AC21" s="9"/>
      <c r="AD21" s="9"/>
      <c r="AE21" s="9"/>
      <c r="AF21" s="19"/>
      <c r="AG21" s="9"/>
      <c r="AH21" s="9"/>
      <c r="AI21" s="125" t="s">
        <v>271</v>
      </c>
      <c r="AJ21" s="9"/>
      <c r="AK21" s="9"/>
      <c r="AL21" s="9"/>
      <c r="AM21" s="9"/>
      <c r="AN21" s="9"/>
      <c r="AO21" s="9"/>
      <c r="AP21" s="9"/>
      <c r="AQ21" s="9"/>
      <c r="AR21" s="9"/>
      <c r="AS21" s="9"/>
      <c r="AT21" s="9"/>
      <c r="AU21" s="9"/>
      <c r="AV21" s="9"/>
      <c r="AW21" s="9"/>
      <c r="AX21" s="9"/>
      <c r="AY21" s="9"/>
      <c r="AZ21" s="9"/>
      <c r="BA21" s="6"/>
      <c r="BB21" s="14"/>
    </row>
    <row r="22" spans="1:54" ht="14.25" x14ac:dyDescent="0.15">
      <c r="A22" s="9"/>
      <c r="B22" s="577"/>
      <c r="C22" s="578"/>
      <c r="D22" s="578"/>
      <c r="E22" s="578"/>
      <c r="F22" s="578"/>
      <c r="G22" s="578"/>
      <c r="H22" s="578"/>
      <c r="I22" s="578"/>
      <c r="J22" s="578"/>
      <c r="K22" s="578"/>
      <c r="L22" s="578"/>
      <c r="M22" s="578"/>
      <c r="N22" s="579"/>
      <c r="O22" s="550"/>
      <c r="P22" s="551"/>
      <c r="Q22" s="551"/>
      <c r="R22" s="551"/>
      <c r="S22" s="551"/>
      <c r="T22" s="551"/>
      <c r="U22" s="551"/>
      <c r="V22" s="551"/>
      <c r="W22" s="551"/>
      <c r="X22" s="551"/>
      <c r="Y22" s="552"/>
      <c r="Z22" s="9"/>
      <c r="AA22" s="9"/>
      <c r="AB22" s="9"/>
      <c r="AC22" s="9"/>
      <c r="AD22" s="9"/>
      <c r="AE22" s="9"/>
      <c r="AF22" s="19"/>
      <c r="AG22" s="9"/>
      <c r="AH22" s="9"/>
      <c r="AI22" s="41" t="s">
        <v>504</v>
      </c>
      <c r="AJ22" s="9"/>
      <c r="AK22" s="9"/>
      <c r="AL22" s="9"/>
      <c r="AM22" s="9"/>
      <c r="AN22" s="9"/>
      <c r="AO22" s="9"/>
      <c r="AP22" s="9"/>
      <c r="AQ22" s="9"/>
      <c r="AR22" s="9"/>
      <c r="AS22" s="9"/>
      <c r="AT22" s="9"/>
      <c r="AU22" s="9"/>
      <c r="AV22" s="9"/>
      <c r="AW22" s="9"/>
      <c r="AX22" s="9"/>
      <c r="AY22" s="9"/>
      <c r="AZ22" s="9"/>
      <c r="BA22" s="6"/>
      <c r="BB22" s="14"/>
    </row>
    <row r="23" spans="1:54" ht="14.25" x14ac:dyDescent="0.15">
      <c r="A23" s="9"/>
      <c r="B23" s="577"/>
      <c r="C23" s="578"/>
      <c r="D23" s="578"/>
      <c r="E23" s="578"/>
      <c r="F23" s="578"/>
      <c r="G23" s="578"/>
      <c r="H23" s="578"/>
      <c r="I23" s="578"/>
      <c r="J23" s="578"/>
      <c r="K23" s="578"/>
      <c r="L23" s="578"/>
      <c r="M23" s="578"/>
      <c r="N23" s="579"/>
      <c r="O23" s="550"/>
      <c r="P23" s="551"/>
      <c r="Q23" s="551"/>
      <c r="R23" s="551"/>
      <c r="S23" s="551"/>
      <c r="T23" s="551"/>
      <c r="U23" s="551"/>
      <c r="V23" s="551"/>
      <c r="W23" s="551"/>
      <c r="X23" s="551"/>
      <c r="Y23" s="552"/>
      <c r="Z23" s="9"/>
      <c r="AA23" s="9"/>
      <c r="AB23" s="9"/>
      <c r="AC23" s="9"/>
      <c r="AD23" s="9"/>
      <c r="AE23" s="9"/>
      <c r="AF23" s="19"/>
      <c r="AG23" s="9" t="s">
        <v>1</v>
      </c>
      <c r="AH23" s="9"/>
      <c r="AI23" s="16" t="s">
        <v>507</v>
      </c>
      <c r="AJ23" s="9"/>
      <c r="AK23" s="9"/>
      <c r="AL23" s="9"/>
      <c r="AM23" s="9"/>
      <c r="AN23" s="9"/>
      <c r="AO23" s="9"/>
      <c r="AP23" s="9"/>
      <c r="AQ23" s="9"/>
      <c r="AR23" s="9"/>
      <c r="AS23" s="9"/>
      <c r="AT23" s="9"/>
      <c r="AU23" s="9"/>
      <c r="AV23" s="9"/>
      <c r="AW23" s="9"/>
      <c r="AX23" s="9"/>
      <c r="AY23" s="9"/>
      <c r="AZ23" s="9"/>
      <c r="BA23" s="6"/>
      <c r="BB23" s="14"/>
    </row>
    <row r="24" spans="1:54" ht="14.25" x14ac:dyDescent="0.15">
      <c r="A24" s="9"/>
      <c r="B24" s="577"/>
      <c r="C24" s="578"/>
      <c r="D24" s="578"/>
      <c r="E24" s="578"/>
      <c r="F24" s="578"/>
      <c r="G24" s="578"/>
      <c r="H24" s="578"/>
      <c r="I24" s="578"/>
      <c r="J24" s="578"/>
      <c r="K24" s="578"/>
      <c r="L24" s="578"/>
      <c r="M24" s="578"/>
      <c r="N24" s="579"/>
      <c r="O24" s="550"/>
      <c r="P24" s="551"/>
      <c r="Q24" s="551"/>
      <c r="R24" s="551"/>
      <c r="S24" s="551"/>
      <c r="T24" s="551"/>
      <c r="U24" s="551"/>
      <c r="V24" s="551"/>
      <c r="W24" s="551"/>
      <c r="X24" s="551"/>
      <c r="Y24" s="552"/>
      <c r="Z24" s="9"/>
      <c r="AA24" s="9"/>
      <c r="AB24" s="9"/>
      <c r="AC24" s="9"/>
      <c r="AD24" s="9"/>
      <c r="AE24" s="9"/>
      <c r="AF24" s="19"/>
      <c r="AG24" s="9"/>
      <c r="AH24" s="9"/>
      <c r="AI24" s="125" t="s">
        <v>271</v>
      </c>
      <c r="AJ24" s="9"/>
      <c r="AK24" s="9"/>
      <c r="AL24" s="9"/>
      <c r="AM24" s="9"/>
      <c r="AN24" s="9"/>
      <c r="AO24" s="9"/>
      <c r="AP24" s="9"/>
      <c r="AQ24" s="9"/>
      <c r="AR24" s="9"/>
      <c r="AS24" s="9"/>
      <c r="AT24" s="9"/>
      <c r="AU24" s="9"/>
      <c r="AV24" s="9"/>
      <c r="AW24" s="9"/>
      <c r="AX24" s="9"/>
      <c r="AY24" s="9"/>
      <c r="AZ24" s="9"/>
      <c r="BA24" s="6"/>
      <c r="BB24" s="14"/>
    </row>
    <row r="25" spans="1:54" ht="14.25" x14ac:dyDescent="0.15">
      <c r="B25" s="577"/>
      <c r="C25" s="578"/>
      <c r="D25" s="578"/>
      <c r="E25" s="578"/>
      <c r="F25" s="578"/>
      <c r="G25" s="578"/>
      <c r="H25" s="578"/>
      <c r="I25" s="578"/>
      <c r="J25" s="578"/>
      <c r="K25" s="578"/>
      <c r="L25" s="578"/>
      <c r="M25" s="578"/>
      <c r="N25" s="579"/>
      <c r="O25" s="550"/>
      <c r="P25" s="551"/>
      <c r="Q25" s="551"/>
      <c r="R25" s="551"/>
      <c r="S25" s="551"/>
      <c r="T25" s="551"/>
      <c r="U25" s="551"/>
      <c r="V25" s="551"/>
      <c r="W25" s="551"/>
      <c r="X25" s="551"/>
      <c r="Y25" s="552"/>
      <c r="Z25" s="14"/>
      <c r="AA25" s="14"/>
      <c r="AB25" s="14"/>
      <c r="AC25" s="14"/>
      <c r="AD25" s="14"/>
      <c r="AE25" s="14"/>
      <c r="AF25" s="19"/>
      <c r="AG25" s="9" t="s">
        <v>198</v>
      </c>
      <c r="AH25" s="9"/>
      <c r="AI25" s="16" t="s">
        <v>199</v>
      </c>
      <c r="AJ25" s="9"/>
      <c r="AK25" s="9"/>
      <c r="AL25" s="9"/>
      <c r="AM25" s="9"/>
      <c r="AN25" s="9"/>
      <c r="AO25" s="9"/>
      <c r="AP25" s="9"/>
      <c r="AQ25" s="9"/>
      <c r="AR25" s="9"/>
      <c r="AS25" s="9"/>
      <c r="AT25" s="9"/>
      <c r="AU25" s="9"/>
      <c r="AV25" s="9"/>
      <c r="AW25" s="9"/>
      <c r="AX25" s="9"/>
      <c r="AY25" s="9"/>
      <c r="AZ25" s="9"/>
      <c r="BA25" s="6"/>
      <c r="BB25" s="14"/>
    </row>
    <row r="26" spans="1:54" ht="14.25" x14ac:dyDescent="0.15">
      <c r="B26" s="577"/>
      <c r="C26" s="578"/>
      <c r="D26" s="578"/>
      <c r="E26" s="578"/>
      <c r="F26" s="578"/>
      <c r="G26" s="578"/>
      <c r="H26" s="578"/>
      <c r="I26" s="578"/>
      <c r="J26" s="578"/>
      <c r="K26" s="578"/>
      <c r="L26" s="578"/>
      <c r="M26" s="578"/>
      <c r="N26" s="579"/>
      <c r="O26" s="550"/>
      <c r="P26" s="551"/>
      <c r="Q26" s="551"/>
      <c r="R26" s="551"/>
      <c r="S26" s="551"/>
      <c r="T26" s="551"/>
      <c r="U26" s="551"/>
      <c r="V26" s="551"/>
      <c r="W26" s="551"/>
      <c r="X26" s="551"/>
      <c r="Y26" s="552"/>
      <c r="Z26" s="14"/>
      <c r="AA26" s="14"/>
      <c r="AB26" s="14"/>
      <c r="AC26" s="14"/>
      <c r="AD26" s="14"/>
      <c r="AE26" s="14"/>
      <c r="AF26" s="19"/>
      <c r="AG26" s="9"/>
      <c r="AH26" s="9"/>
      <c r="AI26" s="9" t="s">
        <v>198</v>
      </c>
      <c r="AJ26" s="9"/>
      <c r="AK26" s="16" t="s">
        <v>508</v>
      </c>
      <c r="AL26" s="9"/>
      <c r="AM26" s="9"/>
      <c r="AN26" s="9"/>
      <c r="AO26" s="9"/>
      <c r="AP26" s="9"/>
      <c r="AQ26" s="9"/>
      <c r="AR26" s="9"/>
      <c r="AS26" s="9"/>
      <c r="AT26" s="9"/>
      <c r="AU26" s="9"/>
      <c r="AV26" s="9"/>
      <c r="AW26" s="9"/>
      <c r="AX26" s="9"/>
      <c r="AY26" s="9"/>
      <c r="AZ26" s="9"/>
      <c r="BA26" s="6"/>
      <c r="BB26" s="14"/>
    </row>
    <row r="27" spans="1:54" ht="14.25" x14ac:dyDescent="0.15">
      <c r="B27" s="577"/>
      <c r="C27" s="578"/>
      <c r="D27" s="578"/>
      <c r="E27" s="578"/>
      <c r="F27" s="578"/>
      <c r="G27" s="578"/>
      <c r="H27" s="578"/>
      <c r="I27" s="578"/>
      <c r="J27" s="578"/>
      <c r="K27" s="578"/>
      <c r="L27" s="578"/>
      <c r="M27" s="578"/>
      <c r="N27" s="579"/>
      <c r="O27" s="550"/>
      <c r="P27" s="551"/>
      <c r="Q27" s="551"/>
      <c r="R27" s="551"/>
      <c r="S27" s="551"/>
      <c r="T27" s="551"/>
      <c r="U27" s="551"/>
      <c r="V27" s="551"/>
      <c r="W27" s="551"/>
      <c r="X27" s="551"/>
      <c r="Y27" s="552"/>
      <c r="Z27" s="14"/>
      <c r="AA27" s="14"/>
      <c r="AB27" s="14"/>
      <c r="AC27" s="14"/>
      <c r="AD27" s="14"/>
      <c r="AE27" s="14"/>
      <c r="AF27" s="19"/>
      <c r="AG27" s="9"/>
      <c r="AH27" s="9"/>
      <c r="AI27" s="9" t="s">
        <v>198</v>
      </c>
      <c r="AJ27" s="9"/>
      <c r="AK27" s="21" t="s">
        <v>200</v>
      </c>
      <c r="AL27" s="9"/>
      <c r="AM27" s="9"/>
      <c r="AN27" s="9"/>
      <c r="AO27" s="9"/>
      <c r="AP27" s="9"/>
      <c r="AQ27" s="9"/>
      <c r="AR27" s="9"/>
      <c r="AS27" s="9"/>
      <c r="AT27" s="9"/>
      <c r="AU27" s="9"/>
      <c r="AV27" s="9"/>
      <c r="AW27" s="9"/>
      <c r="AX27" s="9"/>
      <c r="AY27" s="9"/>
      <c r="AZ27" s="9"/>
      <c r="BA27" s="6"/>
      <c r="BB27" s="14"/>
    </row>
    <row r="28" spans="1:54" ht="14.25" x14ac:dyDescent="0.15">
      <c r="B28" s="577"/>
      <c r="C28" s="578"/>
      <c r="D28" s="578"/>
      <c r="E28" s="578"/>
      <c r="F28" s="578"/>
      <c r="G28" s="578"/>
      <c r="H28" s="578"/>
      <c r="I28" s="578"/>
      <c r="J28" s="578"/>
      <c r="K28" s="578"/>
      <c r="L28" s="578"/>
      <c r="M28" s="578"/>
      <c r="N28" s="579"/>
      <c r="O28" s="550"/>
      <c r="P28" s="551"/>
      <c r="Q28" s="551"/>
      <c r="R28" s="551"/>
      <c r="S28" s="551"/>
      <c r="T28" s="551"/>
      <c r="U28" s="551"/>
      <c r="V28" s="551"/>
      <c r="W28" s="551"/>
      <c r="X28" s="551"/>
      <c r="Y28" s="552"/>
      <c r="Z28" s="14"/>
      <c r="AA28" s="14"/>
      <c r="AB28" s="14"/>
      <c r="AC28" s="14"/>
      <c r="AD28" s="14"/>
      <c r="AE28" s="14"/>
      <c r="AF28" s="19"/>
      <c r="AG28" s="9"/>
      <c r="AH28" s="9"/>
      <c r="AI28" s="50"/>
      <c r="AJ28" s="16" t="s">
        <v>201</v>
      </c>
      <c r="AK28" s="9"/>
      <c r="AL28" s="9"/>
      <c r="AM28" s="9"/>
      <c r="AN28" s="9"/>
      <c r="AO28" s="9"/>
      <c r="AP28" s="9"/>
      <c r="AQ28" s="9"/>
      <c r="AR28" s="298"/>
      <c r="AS28" s="298"/>
      <c r="AT28" s="298"/>
      <c r="AU28" s="298"/>
      <c r="AV28" s="298"/>
      <c r="AW28" s="298"/>
      <c r="AX28" s="298"/>
      <c r="AY28" s="298"/>
      <c r="AZ28" s="298"/>
      <c r="BA28" s="6" t="s">
        <v>202</v>
      </c>
      <c r="BB28" s="14"/>
    </row>
    <row r="29" spans="1:54" ht="14.25" x14ac:dyDescent="0.15">
      <c r="B29" s="577"/>
      <c r="C29" s="578"/>
      <c r="D29" s="578"/>
      <c r="E29" s="578"/>
      <c r="F29" s="578"/>
      <c r="G29" s="578"/>
      <c r="H29" s="578"/>
      <c r="I29" s="578"/>
      <c r="J29" s="578"/>
      <c r="K29" s="578"/>
      <c r="L29" s="578"/>
      <c r="M29" s="578"/>
      <c r="N29" s="579"/>
      <c r="O29" s="550"/>
      <c r="P29" s="551"/>
      <c r="Q29" s="551"/>
      <c r="R29" s="551"/>
      <c r="S29" s="551"/>
      <c r="T29" s="551"/>
      <c r="U29" s="551"/>
      <c r="V29" s="551"/>
      <c r="W29" s="551"/>
      <c r="X29" s="551"/>
      <c r="Y29" s="552"/>
      <c r="Z29" s="14"/>
      <c r="AA29" s="14"/>
      <c r="AB29" s="14"/>
      <c r="AC29" s="14"/>
      <c r="AD29" s="14"/>
      <c r="AE29" s="14"/>
      <c r="AF29" s="19"/>
      <c r="AG29" s="9"/>
      <c r="AH29" s="9"/>
      <c r="AI29" s="50"/>
      <c r="AK29" s="9"/>
      <c r="AM29" s="16" t="s">
        <v>203</v>
      </c>
      <c r="AO29" s="9"/>
      <c r="AP29" s="9"/>
      <c r="AQ29" s="9"/>
      <c r="AR29" s="298"/>
      <c r="AS29" s="298"/>
      <c r="AT29" s="298"/>
      <c r="AU29" s="298"/>
      <c r="AV29" s="298"/>
      <c r="AW29" s="298"/>
      <c r="AX29" s="298"/>
      <c r="AY29" s="298"/>
      <c r="AZ29" s="298"/>
      <c r="BA29" s="6" t="s">
        <v>202</v>
      </c>
      <c r="BB29" s="14"/>
    </row>
    <row r="30" spans="1:54" ht="14.25" x14ac:dyDescent="0.15">
      <c r="B30" s="577"/>
      <c r="C30" s="578"/>
      <c r="D30" s="578"/>
      <c r="E30" s="578"/>
      <c r="F30" s="578"/>
      <c r="G30" s="578"/>
      <c r="H30" s="578"/>
      <c r="I30" s="578"/>
      <c r="J30" s="578"/>
      <c r="K30" s="578"/>
      <c r="L30" s="578"/>
      <c r="M30" s="578"/>
      <c r="N30" s="579"/>
      <c r="O30" s="550"/>
      <c r="P30" s="551"/>
      <c r="Q30" s="551"/>
      <c r="R30" s="551"/>
      <c r="S30" s="551"/>
      <c r="T30" s="551"/>
      <c r="U30" s="551"/>
      <c r="V30" s="551"/>
      <c r="W30" s="551"/>
      <c r="X30" s="551"/>
      <c r="Y30" s="552"/>
      <c r="Z30" s="14"/>
      <c r="AA30" s="14"/>
      <c r="AB30" s="14"/>
      <c r="AC30" s="14"/>
      <c r="AD30" s="14"/>
      <c r="AE30" s="14"/>
      <c r="AF30" s="19"/>
      <c r="AG30" s="9"/>
      <c r="AH30" s="9"/>
      <c r="AI30" s="50"/>
      <c r="AJ30" s="16" t="s">
        <v>204</v>
      </c>
      <c r="AK30" s="9"/>
      <c r="AM30" s="16"/>
      <c r="AO30" s="9"/>
      <c r="AP30" s="9"/>
      <c r="AQ30" s="298"/>
      <c r="AR30" s="298"/>
      <c r="AS30" s="298"/>
      <c r="AT30" s="298"/>
      <c r="AU30" s="298"/>
      <c r="AV30" s="298"/>
      <c r="AW30" s="298"/>
      <c r="AX30" s="298"/>
      <c r="AY30" s="298"/>
      <c r="AZ30" s="298"/>
      <c r="BA30" s="6" t="s">
        <v>202</v>
      </c>
      <c r="BB30" s="14"/>
    </row>
    <row r="31" spans="1:54" ht="14.25" x14ac:dyDescent="0.15">
      <c r="B31" s="577"/>
      <c r="C31" s="578"/>
      <c r="D31" s="578"/>
      <c r="E31" s="578"/>
      <c r="F31" s="578"/>
      <c r="G31" s="578"/>
      <c r="H31" s="578"/>
      <c r="I31" s="578"/>
      <c r="J31" s="578"/>
      <c r="K31" s="578"/>
      <c r="L31" s="578"/>
      <c r="M31" s="578"/>
      <c r="N31" s="579"/>
      <c r="O31" s="550"/>
      <c r="P31" s="551"/>
      <c r="Q31" s="551"/>
      <c r="R31" s="551"/>
      <c r="S31" s="551"/>
      <c r="T31" s="551"/>
      <c r="U31" s="551"/>
      <c r="V31" s="551"/>
      <c r="W31" s="551"/>
      <c r="X31" s="551"/>
      <c r="Y31" s="552"/>
      <c r="Z31" s="14"/>
      <c r="AA31" s="14"/>
      <c r="AB31" s="14"/>
      <c r="AC31" s="14"/>
      <c r="AD31" s="14"/>
      <c r="AE31" s="14"/>
      <c r="AF31" s="19"/>
      <c r="AG31" s="9"/>
      <c r="AH31" s="16" t="s">
        <v>345</v>
      </c>
      <c r="AI31" s="50"/>
      <c r="AJ31" s="16"/>
      <c r="AK31" s="9"/>
      <c r="AM31" s="16"/>
      <c r="AO31" s="9"/>
      <c r="AP31" s="9"/>
      <c r="AQ31" s="9"/>
      <c r="AR31" s="9"/>
      <c r="AS31" s="9"/>
      <c r="AT31" s="9"/>
      <c r="AU31" s="9"/>
      <c r="AV31" s="9"/>
      <c r="AW31" s="9"/>
      <c r="AX31" s="9"/>
      <c r="AY31" s="9"/>
      <c r="AZ31" s="9"/>
      <c r="BA31" s="6"/>
      <c r="BB31" s="14"/>
    </row>
    <row r="32" spans="1:54" ht="14.25" x14ac:dyDescent="0.15">
      <c r="B32" s="577"/>
      <c r="C32" s="578"/>
      <c r="D32" s="578"/>
      <c r="E32" s="578"/>
      <c r="F32" s="578"/>
      <c r="G32" s="578"/>
      <c r="H32" s="578"/>
      <c r="I32" s="578"/>
      <c r="J32" s="578"/>
      <c r="K32" s="578"/>
      <c r="L32" s="578"/>
      <c r="M32" s="578"/>
      <c r="N32" s="579"/>
      <c r="O32" s="550"/>
      <c r="P32" s="551"/>
      <c r="Q32" s="551"/>
      <c r="R32" s="551"/>
      <c r="S32" s="551"/>
      <c r="T32" s="551"/>
      <c r="U32" s="551"/>
      <c r="V32" s="551"/>
      <c r="W32" s="551"/>
      <c r="X32" s="551"/>
      <c r="Y32" s="552"/>
      <c r="Z32" s="14"/>
      <c r="AA32" s="14"/>
      <c r="AB32" s="14"/>
      <c r="AC32" s="14"/>
      <c r="AD32" s="14"/>
      <c r="AE32" s="14"/>
      <c r="AF32" s="19"/>
      <c r="AG32" s="9"/>
      <c r="AH32" s="9"/>
      <c r="AI32" s="50"/>
      <c r="AJ32" s="16"/>
      <c r="AK32" s="9"/>
      <c r="AM32" s="16"/>
      <c r="AO32" s="9"/>
      <c r="AP32" s="9"/>
      <c r="AQ32" s="9"/>
      <c r="AR32" s="9"/>
      <c r="AS32" s="9"/>
      <c r="AT32" s="9"/>
      <c r="AU32" s="9"/>
      <c r="AV32" s="9"/>
      <c r="AW32" s="9"/>
      <c r="AX32" s="9"/>
      <c r="AY32" s="9"/>
      <c r="AZ32" s="9"/>
      <c r="BA32" s="6"/>
      <c r="BB32" s="14"/>
    </row>
    <row r="33" spans="2:54" ht="14.25" x14ac:dyDescent="0.15">
      <c r="B33" s="577"/>
      <c r="C33" s="578"/>
      <c r="D33" s="578"/>
      <c r="E33" s="578"/>
      <c r="F33" s="578"/>
      <c r="G33" s="578"/>
      <c r="H33" s="578"/>
      <c r="I33" s="578"/>
      <c r="J33" s="578"/>
      <c r="K33" s="578"/>
      <c r="L33" s="578"/>
      <c r="M33" s="578"/>
      <c r="N33" s="579"/>
      <c r="O33" s="550"/>
      <c r="P33" s="551"/>
      <c r="Q33" s="551"/>
      <c r="R33" s="551"/>
      <c r="S33" s="551"/>
      <c r="T33" s="551"/>
      <c r="U33" s="551"/>
      <c r="V33" s="551"/>
      <c r="W33" s="551"/>
      <c r="X33" s="551"/>
      <c r="Y33" s="552"/>
      <c r="Z33" s="14"/>
      <c r="AA33" s="14"/>
      <c r="AB33" s="14"/>
      <c r="AC33" s="14"/>
      <c r="AD33" s="14"/>
      <c r="AE33" s="14"/>
      <c r="AF33" s="19"/>
      <c r="AG33" s="9" t="s">
        <v>198</v>
      </c>
      <c r="AH33" s="9"/>
      <c r="AI33" s="12" t="s">
        <v>509</v>
      </c>
      <c r="AJ33" s="9"/>
      <c r="AK33" s="9"/>
      <c r="AL33" s="9"/>
      <c r="AM33" s="9"/>
      <c r="AN33" s="9"/>
      <c r="AO33" s="9"/>
      <c r="AP33" s="9"/>
      <c r="AQ33" s="9"/>
      <c r="AR33" s="9"/>
      <c r="AS33" s="9"/>
      <c r="AT33" s="9"/>
      <c r="AU33" s="9"/>
      <c r="AV33" s="9"/>
      <c r="AW33" s="9"/>
      <c r="AX33" s="9"/>
      <c r="AY33" s="9"/>
      <c r="AZ33" s="9"/>
      <c r="BA33" s="49"/>
      <c r="BB33" s="14"/>
    </row>
    <row r="34" spans="2:54" ht="14.25" x14ac:dyDescent="0.15">
      <c r="B34" s="577"/>
      <c r="C34" s="578"/>
      <c r="D34" s="578"/>
      <c r="E34" s="578"/>
      <c r="F34" s="578"/>
      <c r="G34" s="578"/>
      <c r="H34" s="578"/>
      <c r="I34" s="578"/>
      <c r="J34" s="578"/>
      <c r="K34" s="578"/>
      <c r="L34" s="578"/>
      <c r="M34" s="578"/>
      <c r="N34" s="579"/>
      <c r="O34" s="550"/>
      <c r="P34" s="551"/>
      <c r="Q34" s="551"/>
      <c r="R34" s="551"/>
      <c r="S34" s="551"/>
      <c r="T34" s="551"/>
      <c r="U34" s="551"/>
      <c r="V34" s="551"/>
      <c r="W34" s="551"/>
      <c r="X34" s="551"/>
      <c r="Y34" s="552"/>
      <c r="Z34" s="14"/>
      <c r="AA34" s="14"/>
      <c r="AB34" s="14"/>
      <c r="AC34" s="14"/>
      <c r="AD34" s="14"/>
      <c r="AE34" s="14"/>
      <c r="AF34" s="19"/>
      <c r="AG34" s="9"/>
      <c r="AH34" s="9"/>
      <c r="AI34" s="41" t="s">
        <v>510</v>
      </c>
      <c r="AJ34" s="9"/>
      <c r="AK34" s="9"/>
      <c r="AL34" s="9"/>
      <c r="AM34" s="9"/>
      <c r="AN34" s="9"/>
      <c r="AO34" s="9"/>
      <c r="AP34" s="9"/>
      <c r="AQ34" s="9"/>
      <c r="AR34" s="9"/>
      <c r="AS34" s="9"/>
      <c r="AT34" s="9"/>
      <c r="AU34" s="9"/>
      <c r="AV34" s="9"/>
      <c r="AW34" s="9"/>
      <c r="AX34" s="9"/>
      <c r="AY34" s="9"/>
      <c r="AZ34" s="9"/>
      <c r="BA34" s="49"/>
      <c r="BB34" s="14"/>
    </row>
    <row r="35" spans="2:54" ht="14.25" x14ac:dyDescent="0.15">
      <c r="B35" s="577"/>
      <c r="C35" s="578"/>
      <c r="D35" s="578"/>
      <c r="E35" s="578"/>
      <c r="F35" s="578"/>
      <c r="G35" s="578"/>
      <c r="H35" s="578"/>
      <c r="I35" s="578"/>
      <c r="J35" s="578"/>
      <c r="K35" s="578"/>
      <c r="L35" s="578"/>
      <c r="M35" s="578"/>
      <c r="N35" s="579"/>
      <c r="O35" s="550"/>
      <c r="P35" s="551"/>
      <c r="Q35" s="551"/>
      <c r="R35" s="551"/>
      <c r="S35" s="551"/>
      <c r="T35" s="551"/>
      <c r="U35" s="551"/>
      <c r="V35" s="551"/>
      <c r="W35" s="551"/>
      <c r="X35" s="551"/>
      <c r="Y35" s="552"/>
      <c r="Z35" s="14"/>
      <c r="AA35" s="14"/>
      <c r="AB35" s="14"/>
      <c r="AC35" s="14"/>
      <c r="AD35" s="14"/>
      <c r="AE35" s="14"/>
      <c r="AF35" s="19"/>
      <c r="AG35" s="9" t="s">
        <v>488</v>
      </c>
      <c r="AH35" s="9"/>
      <c r="AI35" s="12" t="s">
        <v>511</v>
      </c>
      <c r="AJ35" s="9"/>
      <c r="AK35" s="9"/>
      <c r="AL35" s="9"/>
      <c r="AM35" s="9"/>
      <c r="AN35" s="9"/>
      <c r="AO35" s="9"/>
      <c r="AP35" s="9"/>
      <c r="AQ35" s="9"/>
      <c r="AR35" s="9"/>
      <c r="AS35" s="9"/>
      <c r="AT35" s="9"/>
      <c r="AU35" s="9"/>
      <c r="AV35" s="9"/>
      <c r="AW35" s="9"/>
      <c r="AX35" s="9"/>
      <c r="AY35" s="9"/>
      <c r="AZ35" s="9"/>
      <c r="BA35" s="49"/>
      <c r="BB35" s="14"/>
    </row>
    <row r="36" spans="2:54" ht="15" thickBot="1" x14ac:dyDescent="0.2">
      <c r="B36" s="577"/>
      <c r="C36" s="578"/>
      <c r="D36" s="578"/>
      <c r="E36" s="578"/>
      <c r="F36" s="578"/>
      <c r="G36" s="578"/>
      <c r="H36" s="578"/>
      <c r="I36" s="578"/>
      <c r="J36" s="578"/>
      <c r="K36" s="578"/>
      <c r="L36" s="578"/>
      <c r="M36" s="578"/>
      <c r="N36" s="579"/>
      <c r="O36" s="550"/>
      <c r="P36" s="551"/>
      <c r="Q36" s="551"/>
      <c r="R36" s="551"/>
      <c r="S36" s="551"/>
      <c r="T36" s="551"/>
      <c r="U36" s="551"/>
      <c r="V36" s="551"/>
      <c r="W36" s="551"/>
      <c r="X36" s="551"/>
      <c r="Y36" s="552"/>
      <c r="Z36" s="14"/>
      <c r="AA36" s="14"/>
      <c r="AB36" s="14"/>
      <c r="AC36" s="14"/>
      <c r="AD36" s="14"/>
      <c r="AE36" s="14"/>
      <c r="AF36" s="19"/>
      <c r="AG36" s="9"/>
      <c r="AH36" s="9"/>
      <c r="AI36" s="41" t="s">
        <v>515</v>
      </c>
      <c r="AJ36" s="9"/>
      <c r="AK36" s="9"/>
      <c r="AL36" s="9"/>
      <c r="AM36" s="9"/>
      <c r="AN36" s="9"/>
      <c r="AO36" s="9"/>
      <c r="AP36" s="9"/>
      <c r="AQ36" s="9"/>
      <c r="AR36" s="9"/>
      <c r="AS36" s="9"/>
      <c r="AT36" s="9"/>
      <c r="AU36" s="9"/>
      <c r="AV36" s="9"/>
      <c r="AW36" s="9"/>
      <c r="AX36" s="9"/>
      <c r="AY36" s="9"/>
      <c r="AZ36" s="9"/>
      <c r="BA36" s="49"/>
      <c r="BB36" s="14"/>
    </row>
    <row r="37" spans="2:54" ht="14.25" x14ac:dyDescent="0.15">
      <c r="B37" s="577"/>
      <c r="C37" s="578"/>
      <c r="D37" s="578"/>
      <c r="E37" s="578"/>
      <c r="F37" s="578"/>
      <c r="G37" s="578"/>
      <c r="H37" s="578"/>
      <c r="I37" s="578"/>
      <c r="J37" s="578"/>
      <c r="K37" s="578"/>
      <c r="L37" s="578"/>
      <c r="M37" s="578"/>
      <c r="N37" s="579"/>
      <c r="O37" s="550"/>
      <c r="P37" s="551"/>
      <c r="Q37" s="551"/>
      <c r="R37" s="551"/>
      <c r="S37" s="551"/>
      <c r="T37" s="551"/>
      <c r="U37" s="551"/>
      <c r="V37" s="551"/>
      <c r="W37" s="551"/>
      <c r="X37" s="551"/>
      <c r="Y37" s="552"/>
      <c r="Z37" s="14"/>
      <c r="AA37" s="14"/>
      <c r="AB37" s="14"/>
      <c r="AC37" s="14"/>
      <c r="AD37" s="14"/>
      <c r="AE37" s="14"/>
      <c r="AF37" s="20"/>
      <c r="AG37" s="21"/>
      <c r="AH37" s="568"/>
      <c r="AI37" s="569"/>
      <c r="AJ37" s="569"/>
      <c r="AK37" s="569"/>
      <c r="AL37" s="569"/>
      <c r="AM37" s="569"/>
      <c r="AN37" s="569"/>
      <c r="AO37" s="569"/>
      <c r="AP37" s="569"/>
      <c r="AQ37" s="569"/>
      <c r="AR37" s="569"/>
      <c r="AS37" s="569"/>
      <c r="AT37" s="569"/>
      <c r="AU37" s="569"/>
      <c r="AV37" s="569"/>
      <c r="AW37" s="569"/>
      <c r="AX37" s="569"/>
      <c r="AY37" s="569"/>
      <c r="AZ37" s="570"/>
      <c r="BA37" s="22"/>
      <c r="BB37" s="14"/>
    </row>
    <row r="38" spans="2:54" ht="15" thickBot="1" x14ac:dyDescent="0.2">
      <c r="B38" s="577"/>
      <c r="C38" s="578"/>
      <c r="D38" s="578"/>
      <c r="E38" s="578"/>
      <c r="F38" s="578"/>
      <c r="G38" s="578"/>
      <c r="H38" s="578"/>
      <c r="I38" s="578"/>
      <c r="J38" s="578"/>
      <c r="K38" s="578"/>
      <c r="L38" s="578"/>
      <c r="M38" s="578"/>
      <c r="N38" s="579"/>
      <c r="O38" s="550"/>
      <c r="P38" s="551"/>
      <c r="Q38" s="551"/>
      <c r="R38" s="551"/>
      <c r="S38" s="551"/>
      <c r="T38" s="551"/>
      <c r="U38" s="551"/>
      <c r="V38" s="551"/>
      <c r="W38" s="551"/>
      <c r="X38" s="551"/>
      <c r="Y38" s="552"/>
      <c r="Z38" s="14"/>
      <c r="AA38" s="14"/>
      <c r="AB38" s="14"/>
      <c r="AC38" s="14"/>
      <c r="AD38" s="14"/>
      <c r="AE38" s="14"/>
      <c r="AF38" s="20"/>
      <c r="AG38" s="21"/>
      <c r="AH38" s="571"/>
      <c r="AI38" s="572"/>
      <c r="AJ38" s="572"/>
      <c r="AK38" s="572"/>
      <c r="AL38" s="572"/>
      <c r="AM38" s="572"/>
      <c r="AN38" s="572"/>
      <c r="AO38" s="572"/>
      <c r="AP38" s="572"/>
      <c r="AQ38" s="572"/>
      <c r="AR38" s="572"/>
      <c r="AS38" s="572"/>
      <c r="AT38" s="572"/>
      <c r="AU38" s="572"/>
      <c r="AV38" s="572"/>
      <c r="AW38" s="572"/>
      <c r="AX38" s="572"/>
      <c r="AY38" s="572"/>
      <c r="AZ38" s="573"/>
      <c r="BA38" s="22"/>
      <c r="BB38" s="14"/>
    </row>
    <row r="39" spans="2:54" ht="14.25" x14ac:dyDescent="0.15">
      <c r="B39" s="577"/>
      <c r="C39" s="578"/>
      <c r="D39" s="578"/>
      <c r="E39" s="578"/>
      <c r="F39" s="578"/>
      <c r="G39" s="578"/>
      <c r="H39" s="578"/>
      <c r="I39" s="578"/>
      <c r="J39" s="578"/>
      <c r="K39" s="578"/>
      <c r="L39" s="578"/>
      <c r="M39" s="578"/>
      <c r="N39" s="579"/>
      <c r="O39" s="550"/>
      <c r="P39" s="551"/>
      <c r="Q39" s="551"/>
      <c r="R39" s="551"/>
      <c r="S39" s="551"/>
      <c r="T39" s="551"/>
      <c r="U39" s="551"/>
      <c r="V39" s="551"/>
      <c r="W39" s="551"/>
      <c r="X39" s="551"/>
      <c r="Y39" s="552"/>
      <c r="Z39" s="14"/>
      <c r="AA39" s="14"/>
      <c r="AB39" s="14"/>
      <c r="AC39" s="14"/>
      <c r="AD39" s="14"/>
      <c r="AE39" s="14"/>
      <c r="AF39" s="20"/>
      <c r="AG39" s="21"/>
      <c r="AH39" s="21"/>
      <c r="AI39" s="21"/>
      <c r="AJ39" s="21"/>
      <c r="AK39" s="21"/>
      <c r="AL39" s="21"/>
      <c r="AM39" s="21"/>
      <c r="AN39" s="21"/>
      <c r="AO39" s="21"/>
      <c r="AP39" s="21"/>
      <c r="AQ39" s="21"/>
      <c r="AR39" s="21"/>
      <c r="AS39" s="21"/>
      <c r="AT39" s="21"/>
      <c r="AU39" s="21"/>
      <c r="AV39" s="21"/>
      <c r="AW39" s="21"/>
      <c r="AX39" s="21"/>
      <c r="AY39" s="21"/>
      <c r="AZ39" s="21"/>
      <c r="BA39" s="22"/>
      <c r="BB39" s="14"/>
    </row>
    <row r="40" spans="2:54" ht="14.25" x14ac:dyDescent="0.15">
      <c r="B40" s="577"/>
      <c r="C40" s="578"/>
      <c r="D40" s="578"/>
      <c r="E40" s="578"/>
      <c r="F40" s="578"/>
      <c r="G40" s="578"/>
      <c r="H40" s="578"/>
      <c r="I40" s="578"/>
      <c r="J40" s="578"/>
      <c r="K40" s="578"/>
      <c r="L40" s="578"/>
      <c r="M40" s="578"/>
      <c r="N40" s="579"/>
      <c r="O40" s="550"/>
      <c r="P40" s="551"/>
      <c r="Q40" s="551"/>
      <c r="R40" s="551"/>
      <c r="S40" s="551"/>
      <c r="T40" s="551"/>
      <c r="U40" s="551"/>
      <c r="V40" s="551"/>
      <c r="W40" s="551"/>
      <c r="X40" s="551"/>
      <c r="Y40" s="552"/>
      <c r="Z40" s="14"/>
      <c r="AA40" s="14"/>
      <c r="AB40" s="14"/>
      <c r="AC40" s="14"/>
      <c r="AD40" s="14"/>
      <c r="AE40" s="14"/>
      <c r="AF40" s="20"/>
      <c r="AG40" s="9" t="s">
        <v>1</v>
      </c>
      <c r="AH40" s="21"/>
      <c r="AI40" s="21" t="s">
        <v>200</v>
      </c>
      <c r="AJ40" s="21"/>
      <c r="AK40" s="21"/>
      <c r="AL40" s="21"/>
      <c r="AM40" s="21"/>
      <c r="AN40" s="21"/>
      <c r="AO40" s="21"/>
      <c r="AP40" s="21"/>
      <c r="AQ40" s="21"/>
      <c r="AR40" s="21"/>
      <c r="AS40" s="21"/>
      <c r="AT40" s="21"/>
      <c r="AU40" s="21"/>
      <c r="AV40" s="21"/>
      <c r="AW40" s="21"/>
      <c r="AX40" s="21"/>
      <c r="AY40" s="21"/>
      <c r="AZ40" s="21"/>
      <c r="BA40" s="22"/>
      <c r="BB40" s="14"/>
    </row>
    <row r="41" spans="2:54" ht="14.25" x14ac:dyDescent="0.15">
      <c r="B41" s="577"/>
      <c r="C41" s="578"/>
      <c r="D41" s="578"/>
      <c r="E41" s="578"/>
      <c r="F41" s="578"/>
      <c r="G41" s="578"/>
      <c r="H41" s="578"/>
      <c r="I41" s="578"/>
      <c r="J41" s="578"/>
      <c r="K41" s="578"/>
      <c r="L41" s="578"/>
      <c r="M41" s="578"/>
      <c r="N41" s="579"/>
      <c r="O41" s="550"/>
      <c r="P41" s="551"/>
      <c r="Q41" s="551"/>
      <c r="R41" s="551"/>
      <c r="S41" s="551"/>
      <c r="T41" s="551"/>
      <c r="U41" s="551"/>
      <c r="V41" s="551"/>
      <c r="W41" s="551"/>
      <c r="X41" s="551"/>
      <c r="Y41" s="552"/>
      <c r="Z41" s="14"/>
      <c r="AA41" s="14"/>
      <c r="AB41" s="14"/>
      <c r="AC41" s="14"/>
      <c r="AD41" s="14"/>
      <c r="AE41" s="14"/>
      <c r="AF41" s="20"/>
      <c r="AG41" s="21"/>
      <c r="AH41" s="21"/>
      <c r="AI41" s="21"/>
      <c r="AJ41" s="21"/>
      <c r="AK41" s="21"/>
      <c r="AL41" s="21"/>
      <c r="AM41" s="21"/>
      <c r="AN41" s="21"/>
      <c r="AO41" s="21"/>
      <c r="AP41" s="21"/>
      <c r="AQ41" s="21"/>
      <c r="AR41" s="21"/>
      <c r="AS41" s="21"/>
      <c r="AT41" s="21"/>
      <c r="AU41" s="21"/>
      <c r="AV41" s="21"/>
      <c r="AW41" s="21"/>
      <c r="AX41" s="21"/>
      <c r="AY41" s="21"/>
      <c r="AZ41" s="21"/>
      <c r="BA41" s="22"/>
      <c r="BB41" s="14"/>
    </row>
    <row r="42" spans="2:54" ht="14.25" x14ac:dyDescent="0.15">
      <c r="B42" s="577"/>
      <c r="C42" s="578"/>
      <c r="D42" s="578"/>
      <c r="E42" s="578"/>
      <c r="F42" s="578"/>
      <c r="G42" s="578"/>
      <c r="H42" s="578"/>
      <c r="I42" s="578"/>
      <c r="J42" s="578"/>
      <c r="K42" s="578"/>
      <c r="L42" s="578"/>
      <c r="M42" s="578"/>
      <c r="N42" s="579"/>
      <c r="O42" s="550"/>
      <c r="P42" s="551"/>
      <c r="Q42" s="551"/>
      <c r="R42" s="551"/>
      <c r="S42" s="551"/>
      <c r="T42" s="551"/>
      <c r="U42" s="551"/>
      <c r="V42" s="551"/>
      <c r="W42" s="551"/>
      <c r="X42" s="551"/>
      <c r="Y42" s="552"/>
      <c r="Z42" s="14"/>
      <c r="AA42" s="14"/>
      <c r="AB42" s="14"/>
      <c r="AC42" s="14"/>
      <c r="AD42" s="14"/>
      <c r="AE42" s="14"/>
      <c r="AF42" s="20"/>
      <c r="AG42" s="9" t="s">
        <v>198</v>
      </c>
      <c r="AH42" s="21"/>
      <c r="AI42" s="21" t="s">
        <v>514</v>
      </c>
      <c r="AJ42" s="21"/>
      <c r="AK42" s="21"/>
      <c r="AL42" s="21"/>
      <c r="AM42" s="21"/>
      <c r="AN42" s="21"/>
      <c r="AO42" s="21"/>
      <c r="AP42" s="21"/>
      <c r="AQ42" s="21"/>
      <c r="AR42" s="21"/>
      <c r="AS42" s="21"/>
      <c r="AT42" s="21"/>
      <c r="AU42" s="21"/>
      <c r="AV42" s="21"/>
      <c r="AW42" s="21"/>
      <c r="AX42" s="21"/>
      <c r="AY42" s="21"/>
      <c r="AZ42" s="21"/>
      <c r="BA42" s="22"/>
      <c r="BB42" s="14"/>
    </row>
    <row r="43" spans="2:54" ht="5.0999999999999996" customHeight="1" thickBot="1" x14ac:dyDescent="0.2">
      <c r="B43" s="580"/>
      <c r="C43" s="581"/>
      <c r="D43" s="581"/>
      <c r="E43" s="581"/>
      <c r="F43" s="581"/>
      <c r="G43" s="581"/>
      <c r="H43" s="581"/>
      <c r="I43" s="581"/>
      <c r="J43" s="581"/>
      <c r="K43" s="581"/>
      <c r="L43" s="581"/>
      <c r="M43" s="581"/>
      <c r="N43" s="582"/>
      <c r="O43" s="553"/>
      <c r="P43" s="554"/>
      <c r="Q43" s="554"/>
      <c r="R43" s="554"/>
      <c r="S43" s="554"/>
      <c r="T43" s="554"/>
      <c r="U43" s="554"/>
      <c r="V43" s="554"/>
      <c r="W43" s="554"/>
      <c r="X43" s="554"/>
      <c r="Y43" s="555"/>
      <c r="Z43" s="14"/>
      <c r="AA43" s="14"/>
      <c r="AB43" s="14"/>
      <c r="AC43" s="14"/>
      <c r="AD43" s="14"/>
      <c r="AE43" s="14"/>
      <c r="AF43" s="23"/>
      <c r="AG43" s="24"/>
      <c r="AH43" s="24"/>
      <c r="AI43" s="24"/>
      <c r="AJ43" s="24"/>
      <c r="AK43" s="24"/>
      <c r="AL43" s="24"/>
      <c r="AM43" s="24"/>
      <c r="AN43" s="24"/>
      <c r="AO43" s="24"/>
      <c r="AP43" s="24"/>
      <c r="AQ43" s="24"/>
      <c r="AR43" s="24"/>
      <c r="AS43" s="24"/>
      <c r="AT43" s="24"/>
      <c r="AU43" s="24"/>
      <c r="AV43" s="24"/>
      <c r="AW43" s="24"/>
      <c r="AX43" s="24"/>
      <c r="AY43" s="24"/>
      <c r="AZ43" s="24"/>
      <c r="BA43" s="25"/>
      <c r="BB43" s="14"/>
    </row>
    <row r="44" spans="2:54" ht="5.0999999999999996" customHeight="1" x14ac:dyDescent="0.15">
      <c r="B44" s="449" t="s">
        <v>22</v>
      </c>
      <c r="C44" s="450"/>
      <c r="D44" s="450"/>
      <c r="E44" s="450"/>
      <c r="F44" s="450"/>
      <c r="G44" s="450"/>
      <c r="H44" s="450"/>
      <c r="I44" s="450"/>
      <c r="J44" s="450"/>
      <c r="K44" s="450"/>
      <c r="L44" s="450"/>
      <c r="M44" s="450"/>
      <c r="N44" s="451"/>
      <c r="O44" s="449" t="s">
        <v>23</v>
      </c>
      <c r="P44" s="450"/>
      <c r="Q44" s="450"/>
      <c r="R44" s="450"/>
      <c r="S44" s="450"/>
      <c r="T44" s="450"/>
      <c r="U44" s="450"/>
      <c r="V44" s="450"/>
      <c r="W44" s="450"/>
      <c r="X44" s="450"/>
      <c r="Y44" s="451"/>
      <c r="Z44" s="14"/>
      <c r="AA44" s="14"/>
      <c r="AB44" s="14"/>
      <c r="AC44" s="14"/>
      <c r="AD44" s="14"/>
      <c r="AE44" s="14"/>
      <c r="AF44" s="26"/>
      <c r="AG44" s="27"/>
      <c r="AH44" s="27"/>
      <c r="AI44" s="27"/>
      <c r="AJ44" s="27"/>
      <c r="AK44" s="27"/>
      <c r="AL44" s="27"/>
      <c r="AM44" s="27"/>
      <c r="AN44" s="27"/>
      <c r="AO44" s="27"/>
      <c r="AP44" s="27"/>
      <c r="AQ44" s="27"/>
      <c r="AR44" s="27"/>
      <c r="AS44" s="27"/>
      <c r="AT44" s="27"/>
      <c r="AU44" s="27"/>
      <c r="AV44" s="27"/>
      <c r="AW44" s="27"/>
      <c r="AX44" s="27"/>
      <c r="AY44" s="27"/>
      <c r="AZ44" s="27"/>
      <c r="BA44" s="28"/>
      <c r="BB44" s="14"/>
    </row>
    <row r="45" spans="2:54" ht="14.25" x14ac:dyDescent="0.15">
      <c r="B45" s="452"/>
      <c r="C45" s="453"/>
      <c r="D45" s="453"/>
      <c r="E45" s="453"/>
      <c r="F45" s="453"/>
      <c r="G45" s="453"/>
      <c r="H45" s="453"/>
      <c r="I45" s="453"/>
      <c r="J45" s="453"/>
      <c r="K45" s="453"/>
      <c r="L45" s="453"/>
      <c r="M45" s="453"/>
      <c r="N45" s="454"/>
      <c r="O45" s="452"/>
      <c r="P45" s="453"/>
      <c r="Q45" s="453"/>
      <c r="R45" s="453"/>
      <c r="S45" s="453"/>
      <c r="T45" s="453"/>
      <c r="U45" s="453"/>
      <c r="V45" s="453"/>
      <c r="W45" s="453"/>
      <c r="X45" s="453"/>
      <c r="Y45" s="454"/>
      <c r="Z45" s="14"/>
      <c r="AA45" s="14"/>
      <c r="AB45" s="14"/>
      <c r="AC45" s="14"/>
      <c r="AD45" s="14"/>
      <c r="AE45" s="14"/>
      <c r="AF45" s="20"/>
      <c r="AG45" s="9" t="s">
        <v>1</v>
      </c>
      <c r="AH45" s="21"/>
      <c r="AI45" s="21" t="s">
        <v>5</v>
      </c>
      <c r="AJ45" s="21"/>
      <c r="AK45" s="21"/>
      <c r="AL45" s="21"/>
      <c r="AM45" s="98"/>
      <c r="AN45" s="98"/>
      <c r="AO45" s="21"/>
      <c r="AP45" s="21"/>
      <c r="AQ45" s="21"/>
      <c r="AR45" s="21"/>
      <c r="AS45" s="21"/>
      <c r="AT45" s="21"/>
      <c r="AU45" s="21"/>
      <c r="AV45" s="21"/>
      <c r="AW45" s="21"/>
      <c r="AX45" s="21"/>
      <c r="AY45" s="21"/>
      <c r="AZ45" s="21"/>
      <c r="BA45" s="22"/>
      <c r="BB45" s="14"/>
    </row>
    <row r="46" spans="2:54" ht="5.0999999999999996" customHeight="1" x14ac:dyDescent="0.15">
      <c r="B46" s="452"/>
      <c r="C46" s="453"/>
      <c r="D46" s="453"/>
      <c r="E46" s="453"/>
      <c r="F46" s="453"/>
      <c r="G46" s="453"/>
      <c r="H46" s="453"/>
      <c r="I46" s="453"/>
      <c r="J46" s="453"/>
      <c r="K46" s="453"/>
      <c r="L46" s="453"/>
      <c r="M46" s="453"/>
      <c r="N46" s="454"/>
      <c r="O46" s="452"/>
      <c r="P46" s="453"/>
      <c r="Q46" s="453"/>
      <c r="R46" s="453"/>
      <c r="S46" s="453"/>
      <c r="T46" s="453"/>
      <c r="U46" s="453"/>
      <c r="V46" s="453"/>
      <c r="W46" s="453"/>
      <c r="X46" s="453"/>
      <c r="Y46" s="454"/>
      <c r="Z46" s="14"/>
      <c r="AA46" s="14"/>
      <c r="AB46" s="14"/>
      <c r="AC46" s="14"/>
      <c r="AD46" s="14"/>
      <c r="AE46" s="14"/>
      <c r="AF46" s="20"/>
      <c r="AG46" s="9"/>
      <c r="AH46" s="21"/>
      <c r="AI46" s="21"/>
      <c r="AJ46" s="21"/>
      <c r="AK46" s="21"/>
      <c r="AL46" s="21"/>
      <c r="AM46" s="98"/>
      <c r="AN46" s="98"/>
      <c r="AO46" s="21"/>
      <c r="AP46" s="21"/>
      <c r="AQ46" s="21"/>
      <c r="AR46" s="21"/>
      <c r="AS46" s="21"/>
      <c r="AT46" s="21"/>
      <c r="AU46" s="21"/>
      <c r="AV46" s="21"/>
      <c r="AW46" s="21"/>
      <c r="AX46" s="21"/>
      <c r="AY46" s="21"/>
      <c r="AZ46" s="21"/>
      <c r="BA46" s="22"/>
      <c r="BB46" s="14"/>
    </row>
    <row r="47" spans="2:54" ht="14.25" x14ac:dyDescent="0.15">
      <c r="B47" s="452"/>
      <c r="C47" s="453"/>
      <c r="D47" s="453"/>
      <c r="E47" s="453"/>
      <c r="F47" s="453"/>
      <c r="G47" s="453"/>
      <c r="H47" s="453"/>
      <c r="I47" s="453"/>
      <c r="J47" s="453"/>
      <c r="K47" s="453"/>
      <c r="L47" s="453"/>
      <c r="M47" s="453"/>
      <c r="N47" s="454"/>
      <c r="O47" s="452"/>
      <c r="P47" s="453"/>
      <c r="Q47" s="453"/>
      <c r="R47" s="453"/>
      <c r="S47" s="453"/>
      <c r="T47" s="453"/>
      <c r="U47" s="453"/>
      <c r="V47" s="453"/>
      <c r="W47" s="453"/>
      <c r="X47" s="453"/>
      <c r="Y47" s="454"/>
      <c r="Z47" s="14"/>
      <c r="AA47" s="14"/>
      <c r="AB47" s="14"/>
      <c r="AC47" s="14"/>
      <c r="AD47" s="14"/>
      <c r="AE47" s="14"/>
      <c r="AF47" s="20"/>
      <c r="AG47" s="9" t="s">
        <v>301</v>
      </c>
      <c r="AH47" s="21"/>
      <c r="AI47" s="103" t="s">
        <v>302</v>
      </c>
      <c r="AJ47" s="21"/>
      <c r="AK47" s="21"/>
      <c r="AL47" s="21"/>
      <c r="AM47" s="21"/>
      <c r="AN47" s="21"/>
      <c r="AO47" s="21"/>
      <c r="AP47" s="21"/>
      <c r="AQ47" s="21"/>
      <c r="AR47" s="21"/>
      <c r="AS47" s="21"/>
      <c r="AT47" s="21"/>
      <c r="AU47" s="21"/>
      <c r="AV47" s="21"/>
      <c r="AW47" s="21"/>
      <c r="AX47" s="21"/>
      <c r="AY47" s="21"/>
      <c r="AZ47" s="21"/>
      <c r="BA47" s="22"/>
      <c r="BB47" s="14"/>
    </row>
    <row r="48" spans="2:54" ht="5.0999999999999996" customHeight="1" thickBot="1" x14ac:dyDescent="0.2">
      <c r="B48" s="455"/>
      <c r="C48" s="456"/>
      <c r="D48" s="456"/>
      <c r="E48" s="456"/>
      <c r="F48" s="456"/>
      <c r="G48" s="456"/>
      <c r="H48" s="456"/>
      <c r="I48" s="456"/>
      <c r="J48" s="456"/>
      <c r="K48" s="456"/>
      <c r="L48" s="456"/>
      <c r="M48" s="456"/>
      <c r="N48" s="457"/>
      <c r="O48" s="455"/>
      <c r="P48" s="456"/>
      <c r="Q48" s="456"/>
      <c r="R48" s="456"/>
      <c r="S48" s="456"/>
      <c r="T48" s="456"/>
      <c r="U48" s="456"/>
      <c r="V48" s="456"/>
      <c r="W48" s="456"/>
      <c r="X48" s="456"/>
      <c r="Y48" s="457"/>
      <c r="Z48" s="14"/>
      <c r="AA48" s="14"/>
      <c r="AB48" s="14"/>
      <c r="AC48" s="14"/>
      <c r="AD48" s="14"/>
      <c r="AE48" s="14"/>
      <c r="AF48" s="23"/>
      <c r="AG48" s="24"/>
      <c r="AH48" s="24"/>
      <c r="AI48" s="24"/>
      <c r="AJ48" s="24"/>
      <c r="AK48" s="24"/>
      <c r="AL48" s="24"/>
      <c r="AM48" s="24"/>
      <c r="AN48" s="24"/>
      <c r="AO48" s="24"/>
      <c r="AP48" s="24"/>
      <c r="AQ48" s="24"/>
      <c r="AR48" s="24"/>
      <c r="AS48" s="24"/>
      <c r="AT48" s="24"/>
      <c r="AU48" s="24"/>
      <c r="AV48" s="24"/>
      <c r="AW48" s="24"/>
      <c r="AX48" s="24"/>
      <c r="AY48" s="24"/>
      <c r="AZ48" s="24"/>
      <c r="BA48" s="25"/>
      <c r="BB48" s="14"/>
    </row>
    <row r="49" spans="2:54" ht="5.0999999999999996" customHeight="1" x14ac:dyDescent="0.15">
      <c r="B49" s="449" t="s">
        <v>6</v>
      </c>
      <c r="C49" s="450"/>
      <c r="D49" s="450"/>
      <c r="E49" s="450"/>
      <c r="F49" s="450"/>
      <c r="G49" s="450"/>
      <c r="H49" s="450"/>
      <c r="I49" s="450"/>
      <c r="J49" s="450"/>
      <c r="K49" s="450"/>
      <c r="L49" s="450"/>
      <c r="M49" s="450"/>
      <c r="N49" s="451"/>
      <c r="O49" s="449" t="s">
        <v>24</v>
      </c>
      <c r="P49" s="450"/>
      <c r="Q49" s="450"/>
      <c r="R49" s="450"/>
      <c r="S49" s="450"/>
      <c r="T49" s="450"/>
      <c r="U49" s="450"/>
      <c r="V49" s="450"/>
      <c r="W49" s="450"/>
      <c r="X49" s="450"/>
      <c r="Y49" s="451"/>
      <c r="Z49" s="14"/>
      <c r="AA49" s="14"/>
      <c r="AB49" s="14"/>
      <c r="AC49" s="14"/>
      <c r="AD49" s="14"/>
      <c r="AE49" s="14"/>
      <c r="AF49" s="26"/>
      <c r="AG49" s="27"/>
      <c r="AH49" s="27"/>
      <c r="AI49" s="27"/>
      <c r="AJ49" s="27"/>
      <c r="AK49" s="27"/>
      <c r="AL49" s="27"/>
      <c r="AM49" s="27"/>
      <c r="AN49" s="27"/>
      <c r="AO49" s="27"/>
      <c r="AP49" s="27"/>
      <c r="AQ49" s="27"/>
      <c r="AR49" s="27"/>
      <c r="AS49" s="27"/>
      <c r="AT49" s="27"/>
      <c r="AU49" s="27"/>
      <c r="AV49" s="27"/>
      <c r="AW49" s="27"/>
      <c r="AX49" s="27"/>
      <c r="AY49" s="27"/>
      <c r="AZ49" s="27"/>
      <c r="BA49" s="28"/>
      <c r="BB49" s="14"/>
    </row>
    <row r="50" spans="2:54" ht="14.25" x14ac:dyDescent="0.15">
      <c r="B50" s="452"/>
      <c r="C50" s="453"/>
      <c r="D50" s="453"/>
      <c r="E50" s="453"/>
      <c r="F50" s="453"/>
      <c r="G50" s="453"/>
      <c r="H50" s="453"/>
      <c r="I50" s="453"/>
      <c r="J50" s="453"/>
      <c r="K50" s="453"/>
      <c r="L50" s="453"/>
      <c r="M50" s="453"/>
      <c r="N50" s="454"/>
      <c r="O50" s="452"/>
      <c r="P50" s="453"/>
      <c r="Q50" s="453"/>
      <c r="R50" s="453"/>
      <c r="S50" s="453"/>
      <c r="T50" s="453"/>
      <c r="U50" s="453"/>
      <c r="V50" s="453"/>
      <c r="W50" s="453"/>
      <c r="X50" s="453"/>
      <c r="Y50" s="454"/>
      <c r="Z50" s="14"/>
      <c r="AA50" s="14"/>
      <c r="AB50" s="14"/>
      <c r="AC50" s="14"/>
      <c r="AD50" s="14"/>
      <c r="AE50" s="14"/>
      <c r="AF50" s="20"/>
      <c r="AG50" s="9" t="s">
        <v>1</v>
      </c>
      <c r="AH50" s="21"/>
      <c r="AI50" s="21" t="s">
        <v>36</v>
      </c>
      <c r="AJ50" s="21"/>
      <c r="AK50" s="21"/>
      <c r="AL50" s="21" t="s">
        <v>297</v>
      </c>
      <c r="AM50" s="21"/>
      <c r="AN50" s="21"/>
      <c r="AO50" s="21"/>
      <c r="AP50" s="21" t="s">
        <v>298</v>
      </c>
      <c r="AQ50" s="21"/>
      <c r="AR50" s="21" t="s">
        <v>9</v>
      </c>
      <c r="AS50" s="32"/>
      <c r="AT50" s="32"/>
      <c r="AU50" s="32"/>
      <c r="AV50" s="102"/>
      <c r="AX50" s="21"/>
      <c r="AY50" s="21"/>
      <c r="AZ50" s="21"/>
      <c r="BA50" s="22"/>
      <c r="BB50" s="14"/>
    </row>
    <row r="51" spans="2:54" ht="5.0999999999999996" customHeight="1" x14ac:dyDescent="0.15">
      <c r="B51" s="452"/>
      <c r="C51" s="453"/>
      <c r="D51" s="453"/>
      <c r="E51" s="453"/>
      <c r="F51" s="453"/>
      <c r="G51" s="453"/>
      <c r="H51" s="453"/>
      <c r="I51" s="453"/>
      <c r="J51" s="453"/>
      <c r="K51" s="453"/>
      <c r="L51" s="453"/>
      <c r="M51" s="453"/>
      <c r="N51" s="454"/>
      <c r="O51" s="452"/>
      <c r="P51" s="453"/>
      <c r="Q51" s="453"/>
      <c r="R51" s="453"/>
      <c r="S51" s="453"/>
      <c r="T51" s="453"/>
      <c r="U51" s="453"/>
      <c r="V51" s="453"/>
      <c r="W51" s="453"/>
      <c r="X51" s="453"/>
      <c r="Y51" s="454"/>
      <c r="Z51" s="14"/>
      <c r="AA51" s="14"/>
      <c r="AB51" s="14"/>
      <c r="AC51" s="14"/>
      <c r="AD51" s="14"/>
      <c r="AE51" s="14"/>
      <c r="AF51" s="20"/>
      <c r="AG51" s="9"/>
      <c r="AH51" s="21"/>
      <c r="AI51" s="21"/>
      <c r="AJ51" s="21"/>
      <c r="AK51" s="21"/>
      <c r="AL51" s="21"/>
      <c r="AM51" s="21"/>
      <c r="AN51" s="21"/>
      <c r="AO51" s="21"/>
      <c r="AP51" s="21"/>
      <c r="AQ51" s="21"/>
      <c r="AR51" s="21"/>
      <c r="AS51" s="32"/>
      <c r="AT51" s="32"/>
      <c r="AU51" s="32"/>
      <c r="AV51" s="102"/>
      <c r="AX51" s="21"/>
      <c r="AY51" s="21"/>
      <c r="AZ51" s="21"/>
      <c r="BA51" s="22"/>
      <c r="BB51" s="14"/>
    </row>
    <row r="52" spans="2:54" ht="14.25" x14ac:dyDescent="0.15">
      <c r="B52" s="452"/>
      <c r="C52" s="453"/>
      <c r="D52" s="453"/>
      <c r="E52" s="453"/>
      <c r="F52" s="453"/>
      <c r="G52" s="453"/>
      <c r="H52" s="453"/>
      <c r="I52" s="453"/>
      <c r="J52" s="453"/>
      <c r="K52" s="453"/>
      <c r="L52" s="453"/>
      <c r="M52" s="453"/>
      <c r="N52" s="454"/>
      <c r="O52" s="452"/>
      <c r="P52" s="453"/>
      <c r="Q52" s="453"/>
      <c r="R52" s="453"/>
      <c r="S52" s="453"/>
      <c r="T52" s="453"/>
      <c r="U52" s="453"/>
      <c r="V52" s="453"/>
      <c r="W52" s="453"/>
      <c r="X52" s="453"/>
      <c r="Y52" s="454"/>
      <c r="Z52" s="14"/>
      <c r="AA52" s="14"/>
      <c r="AB52" s="14"/>
      <c r="AC52" s="14"/>
      <c r="AD52" s="14"/>
      <c r="AE52" s="14"/>
      <c r="AF52" s="20"/>
      <c r="AG52" s="9" t="s">
        <v>301</v>
      </c>
      <c r="AH52" s="21"/>
      <c r="AI52" s="103" t="s">
        <v>303</v>
      </c>
      <c r="AJ52" s="21"/>
      <c r="AK52" s="21"/>
      <c r="AL52" s="21"/>
      <c r="AM52" s="21"/>
      <c r="AN52" s="48"/>
      <c r="AO52" s="21"/>
      <c r="AP52" s="21"/>
      <c r="AQ52" s="21"/>
      <c r="AR52" s="21"/>
      <c r="AS52" s="32"/>
      <c r="AT52" s="32"/>
      <c r="AU52" s="32"/>
      <c r="AV52" s="102"/>
      <c r="AX52" s="21"/>
      <c r="AY52" s="21"/>
      <c r="AZ52" s="21"/>
      <c r="BA52" s="22"/>
      <c r="BB52" s="14"/>
    </row>
    <row r="53" spans="2:54" ht="5.0999999999999996" customHeight="1" thickBot="1" x14ac:dyDescent="0.2">
      <c r="B53" s="455"/>
      <c r="C53" s="456"/>
      <c r="D53" s="456"/>
      <c r="E53" s="456"/>
      <c r="F53" s="456"/>
      <c r="G53" s="456"/>
      <c r="H53" s="456"/>
      <c r="I53" s="456"/>
      <c r="J53" s="456"/>
      <c r="K53" s="456"/>
      <c r="L53" s="456"/>
      <c r="M53" s="456"/>
      <c r="N53" s="457"/>
      <c r="O53" s="455"/>
      <c r="P53" s="456"/>
      <c r="Q53" s="456"/>
      <c r="R53" s="456"/>
      <c r="S53" s="456"/>
      <c r="T53" s="456"/>
      <c r="U53" s="456"/>
      <c r="V53" s="456"/>
      <c r="W53" s="456"/>
      <c r="X53" s="456"/>
      <c r="Y53" s="457"/>
      <c r="Z53" s="14"/>
      <c r="AA53" s="14"/>
      <c r="AB53" s="14"/>
      <c r="AC53" s="14"/>
      <c r="AD53" s="14"/>
      <c r="AE53" s="14"/>
      <c r="AF53" s="23"/>
      <c r="AG53" s="24"/>
      <c r="AH53" s="24"/>
      <c r="AI53" s="24"/>
      <c r="AJ53" s="24"/>
      <c r="AK53" s="24"/>
      <c r="AL53" s="24"/>
      <c r="AM53" s="24"/>
      <c r="AN53" s="24"/>
      <c r="AO53" s="24"/>
      <c r="AP53" s="24"/>
      <c r="AQ53" s="24"/>
      <c r="AR53" s="24"/>
      <c r="AS53" s="24"/>
      <c r="AT53" s="24"/>
      <c r="AU53" s="24"/>
      <c r="AV53" s="24"/>
      <c r="AW53" s="24"/>
      <c r="AX53" s="24"/>
      <c r="AY53" s="24"/>
      <c r="AZ53" s="24"/>
      <c r="BA53" s="25"/>
      <c r="BB53" s="14"/>
    </row>
    <row r="54" spans="2:54" ht="5.0999999999999996" customHeight="1" x14ac:dyDescent="0.15">
      <c r="B54" s="449" t="s">
        <v>10</v>
      </c>
      <c r="C54" s="450"/>
      <c r="D54" s="450"/>
      <c r="E54" s="450"/>
      <c r="F54" s="450"/>
      <c r="G54" s="450"/>
      <c r="H54" s="450"/>
      <c r="I54" s="450"/>
      <c r="J54" s="450"/>
      <c r="K54" s="450"/>
      <c r="L54" s="450"/>
      <c r="M54" s="450"/>
      <c r="N54" s="451"/>
      <c r="O54" s="449" t="s">
        <v>24</v>
      </c>
      <c r="P54" s="450"/>
      <c r="Q54" s="450"/>
      <c r="R54" s="450"/>
      <c r="S54" s="450"/>
      <c r="T54" s="450"/>
      <c r="U54" s="450"/>
      <c r="V54" s="450"/>
      <c r="W54" s="450"/>
      <c r="X54" s="450"/>
      <c r="Y54" s="451"/>
      <c r="Z54" s="14"/>
      <c r="AA54" s="14"/>
      <c r="AB54" s="14"/>
      <c r="AC54" s="14"/>
      <c r="AD54" s="14"/>
      <c r="AE54" s="14"/>
      <c r="AF54" s="26"/>
      <c r="AG54" s="27"/>
      <c r="AH54" s="27"/>
      <c r="AI54" s="27"/>
      <c r="AJ54" s="27"/>
      <c r="AK54" s="27"/>
      <c r="AL54" s="27"/>
      <c r="AM54" s="27"/>
      <c r="AN54" s="27"/>
      <c r="AO54" s="27"/>
      <c r="AP54" s="27"/>
      <c r="AQ54" s="27"/>
      <c r="AR54" s="27"/>
      <c r="AS54" s="27"/>
      <c r="AT54" s="27"/>
      <c r="AU54" s="27"/>
      <c r="AV54" s="27"/>
      <c r="AW54" s="27"/>
      <c r="AX54" s="27"/>
      <c r="AY54" s="27"/>
      <c r="AZ54" s="27"/>
      <c r="BA54" s="28"/>
      <c r="BB54" s="14"/>
    </row>
    <row r="55" spans="2:54" ht="14.25" x14ac:dyDescent="0.15">
      <c r="B55" s="452"/>
      <c r="C55" s="453"/>
      <c r="D55" s="453"/>
      <c r="E55" s="453"/>
      <c r="F55" s="453"/>
      <c r="G55" s="453"/>
      <c r="H55" s="453"/>
      <c r="I55" s="453"/>
      <c r="J55" s="453"/>
      <c r="K55" s="453"/>
      <c r="L55" s="453"/>
      <c r="M55" s="453"/>
      <c r="N55" s="454"/>
      <c r="O55" s="452"/>
      <c r="P55" s="453"/>
      <c r="Q55" s="453"/>
      <c r="R55" s="453"/>
      <c r="S55" s="453"/>
      <c r="T55" s="453"/>
      <c r="U55" s="453"/>
      <c r="V55" s="453"/>
      <c r="W55" s="453"/>
      <c r="X55" s="453"/>
      <c r="Y55" s="454"/>
      <c r="Z55" s="14"/>
      <c r="AA55" s="14"/>
      <c r="AB55" s="14"/>
      <c r="AC55" s="14"/>
      <c r="AD55" s="14"/>
      <c r="AE55" s="14"/>
      <c r="AF55" s="20"/>
      <c r="AG55" s="9" t="s">
        <v>1</v>
      </c>
      <c r="AH55" s="21"/>
      <c r="AI55" s="21" t="s">
        <v>36</v>
      </c>
      <c r="AJ55" s="21"/>
      <c r="AK55" s="21"/>
      <c r="AL55" s="21" t="s">
        <v>7</v>
      </c>
      <c r="AM55" s="21"/>
      <c r="AO55" s="21"/>
      <c r="AP55" s="21" t="s">
        <v>8</v>
      </c>
      <c r="AQ55" s="21"/>
      <c r="AR55" s="21" t="s">
        <v>9</v>
      </c>
      <c r="AS55" s="32"/>
      <c r="AT55" s="32"/>
      <c r="AU55" s="32"/>
      <c r="AV55" s="102"/>
      <c r="AX55" s="21"/>
      <c r="AY55" s="21"/>
      <c r="AZ55" s="21"/>
      <c r="BA55" s="22"/>
      <c r="BB55" s="14"/>
    </row>
    <row r="56" spans="2:54" ht="5.0999999999999996" customHeight="1" x14ac:dyDescent="0.15">
      <c r="B56" s="452"/>
      <c r="C56" s="453"/>
      <c r="D56" s="453"/>
      <c r="E56" s="453"/>
      <c r="F56" s="453"/>
      <c r="G56" s="453"/>
      <c r="H56" s="453"/>
      <c r="I56" s="453"/>
      <c r="J56" s="453"/>
      <c r="K56" s="453"/>
      <c r="L56" s="453"/>
      <c r="M56" s="453"/>
      <c r="N56" s="454"/>
      <c r="O56" s="452"/>
      <c r="P56" s="453"/>
      <c r="Q56" s="453"/>
      <c r="R56" s="453"/>
      <c r="S56" s="453"/>
      <c r="T56" s="453"/>
      <c r="U56" s="453"/>
      <c r="V56" s="453"/>
      <c r="W56" s="453"/>
      <c r="X56" s="453"/>
      <c r="Y56" s="454"/>
      <c r="Z56" s="14"/>
      <c r="AA56" s="14"/>
      <c r="AB56" s="14"/>
      <c r="AC56" s="14"/>
      <c r="AD56" s="14"/>
      <c r="AE56" s="14"/>
      <c r="AF56" s="20"/>
      <c r="AG56" s="9"/>
      <c r="AH56" s="21"/>
      <c r="AI56" s="21"/>
      <c r="AJ56" s="21"/>
      <c r="AK56" s="21"/>
      <c r="AL56" s="21"/>
      <c r="AM56" s="21"/>
      <c r="AO56" s="21"/>
      <c r="AP56" s="21"/>
      <c r="AQ56" s="21"/>
      <c r="AR56" s="21"/>
      <c r="AS56" s="32"/>
      <c r="AT56" s="32"/>
      <c r="AU56" s="32"/>
      <c r="AV56" s="102"/>
      <c r="AX56" s="21"/>
      <c r="AY56" s="21"/>
      <c r="AZ56" s="21"/>
      <c r="BA56" s="22"/>
      <c r="BB56" s="14"/>
    </row>
    <row r="57" spans="2:54" ht="14.25" x14ac:dyDescent="0.15">
      <c r="B57" s="452"/>
      <c r="C57" s="453"/>
      <c r="D57" s="453"/>
      <c r="E57" s="453"/>
      <c r="F57" s="453"/>
      <c r="G57" s="453"/>
      <c r="H57" s="453"/>
      <c r="I57" s="453"/>
      <c r="J57" s="453"/>
      <c r="K57" s="453"/>
      <c r="L57" s="453"/>
      <c r="M57" s="453"/>
      <c r="N57" s="454"/>
      <c r="O57" s="452"/>
      <c r="P57" s="453"/>
      <c r="Q57" s="453"/>
      <c r="R57" s="453"/>
      <c r="S57" s="453"/>
      <c r="T57" s="453"/>
      <c r="U57" s="453"/>
      <c r="V57" s="453"/>
      <c r="W57" s="453"/>
      <c r="X57" s="453"/>
      <c r="Y57" s="454"/>
      <c r="Z57" s="14"/>
      <c r="AA57" s="14"/>
      <c r="AB57" s="14"/>
      <c r="AC57" s="14"/>
      <c r="AD57" s="14"/>
      <c r="AE57" s="14"/>
      <c r="AF57" s="20"/>
      <c r="AG57" s="9" t="s">
        <v>301</v>
      </c>
      <c r="AH57" s="21"/>
      <c r="AI57" s="103" t="s">
        <v>303</v>
      </c>
      <c r="AJ57" s="21"/>
      <c r="AK57" s="21"/>
      <c r="AL57" s="21"/>
      <c r="AM57" s="21"/>
      <c r="AN57" s="48"/>
      <c r="AO57" s="21"/>
      <c r="AP57" s="21"/>
      <c r="AQ57" s="21"/>
      <c r="AR57" s="21"/>
      <c r="AS57" s="32"/>
      <c r="AT57" s="32"/>
      <c r="AU57" s="32"/>
      <c r="AV57" s="102"/>
      <c r="AX57" s="21"/>
      <c r="AY57" s="21"/>
      <c r="AZ57" s="21"/>
      <c r="BA57" s="22"/>
      <c r="BB57" s="14"/>
    </row>
    <row r="58" spans="2:54" ht="5.0999999999999996" customHeight="1" thickBot="1" x14ac:dyDescent="0.2">
      <c r="B58" s="455"/>
      <c r="C58" s="456"/>
      <c r="D58" s="456"/>
      <c r="E58" s="456"/>
      <c r="F58" s="456"/>
      <c r="G58" s="456"/>
      <c r="H58" s="456"/>
      <c r="I58" s="456"/>
      <c r="J58" s="456"/>
      <c r="K58" s="456"/>
      <c r="L58" s="456"/>
      <c r="M58" s="456"/>
      <c r="N58" s="457"/>
      <c r="O58" s="455"/>
      <c r="P58" s="456"/>
      <c r="Q58" s="456"/>
      <c r="R58" s="456"/>
      <c r="S58" s="456"/>
      <c r="T58" s="456"/>
      <c r="U58" s="456"/>
      <c r="V58" s="456"/>
      <c r="W58" s="456"/>
      <c r="X58" s="456"/>
      <c r="Y58" s="457"/>
      <c r="Z58" s="14"/>
      <c r="AA58" s="14"/>
      <c r="AB58" s="14"/>
      <c r="AC58" s="14"/>
      <c r="AD58" s="14"/>
      <c r="AE58" s="14"/>
      <c r="AF58" s="23"/>
      <c r="AG58" s="24"/>
      <c r="AH58" s="24"/>
      <c r="AI58" s="24"/>
      <c r="AJ58" s="24"/>
      <c r="AK58" s="24"/>
      <c r="AL58" s="24"/>
      <c r="AM58" s="24"/>
      <c r="AN58" s="24"/>
      <c r="AO58" s="24"/>
      <c r="AP58" s="24"/>
      <c r="AQ58" s="24"/>
      <c r="AR58" s="24"/>
      <c r="AS58" s="24"/>
      <c r="AT58" s="24"/>
      <c r="AU58" s="24"/>
      <c r="AV58" s="24"/>
      <c r="AW58" s="24"/>
      <c r="AX58" s="24"/>
      <c r="AY58" s="24"/>
      <c r="AZ58" s="24"/>
      <c r="BA58" s="25"/>
      <c r="BB58" s="14"/>
    </row>
    <row r="59" spans="2:54" ht="5.0999999999999996" customHeight="1" x14ac:dyDescent="0.15">
      <c r="B59" s="449" t="s">
        <v>25</v>
      </c>
      <c r="C59" s="450"/>
      <c r="D59" s="450"/>
      <c r="E59" s="450"/>
      <c r="F59" s="450"/>
      <c r="G59" s="450"/>
      <c r="H59" s="450"/>
      <c r="I59" s="450"/>
      <c r="J59" s="450"/>
      <c r="K59" s="450"/>
      <c r="L59" s="450"/>
      <c r="M59" s="450"/>
      <c r="N59" s="451"/>
      <c r="O59" s="449" t="s">
        <v>26</v>
      </c>
      <c r="P59" s="450"/>
      <c r="Q59" s="450"/>
      <c r="R59" s="450"/>
      <c r="S59" s="450"/>
      <c r="T59" s="450"/>
      <c r="U59" s="450"/>
      <c r="V59" s="450"/>
      <c r="W59" s="450"/>
      <c r="X59" s="450"/>
      <c r="Y59" s="451"/>
      <c r="Z59" s="14"/>
      <c r="AA59" s="14"/>
      <c r="AB59" s="14"/>
      <c r="AC59" s="14"/>
      <c r="AD59" s="14"/>
      <c r="AE59" s="14"/>
      <c r="AF59" s="26"/>
      <c r="AG59" s="27"/>
      <c r="AH59" s="27"/>
      <c r="AI59" s="27"/>
      <c r="AJ59" s="27"/>
      <c r="AK59" s="27"/>
      <c r="AL59" s="27"/>
      <c r="AM59" s="27"/>
      <c r="AN59" s="27"/>
      <c r="AO59" s="27"/>
      <c r="AP59" s="27"/>
      <c r="AQ59" s="27"/>
      <c r="AR59" s="27"/>
      <c r="AS59" s="27"/>
      <c r="AT59" s="27"/>
      <c r="AU59" s="27"/>
      <c r="AV59" s="27"/>
      <c r="AW59" s="27"/>
      <c r="AX59" s="27"/>
      <c r="AY59" s="27"/>
      <c r="AZ59" s="27"/>
      <c r="BA59" s="28"/>
      <c r="BB59" s="14"/>
    </row>
    <row r="60" spans="2:54" ht="14.25" x14ac:dyDescent="0.15">
      <c r="B60" s="452"/>
      <c r="C60" s="453"/>
      <c r="D60" s="453"/>
      <c r="E60" s="453"/>
      <c r="F60" s="453"/>
      <c r="G60" s="453"/>
      <c r="H60" s="453"/>
      <c r="I60" s="453"/>
      <c r="J60" s="453"/>
      <c r="K60" s="453"/>
      <c r="L60" s="453"/>
      <c r="M60" s="453"/>
      <c r="N60" s="454"/>
      <c r="O60" s="452"/>
      <c r="P60" s="453"/>
      <c r="Q60" s="453"/>
      <c r="R60" s="453"/>
      <c r="S60" s="453"/>
      <c r="T60" s="453"/>
      <c r="U60" s="453"/>
      <c r="V60" s="453"/>
      <c r="W60" s="453"/>
      <c r="X60" s="453"/>
      <c r="Y60" s="454"/>
      <c r="Z60" s="14"/>
      <c r="AA60" s="14"/>
      <c r="AB60" s="14"/>
      <c r="AC60" s="14"/>
      <c r="AD60" s="14"/>
      <c r="AE60" s="14"/>
      <c r="AF60" s="20"/>
      <c r="AG60" s="9" t="s">
        <v>1</v>
      </c>
      <c r="AH60" s="21"/>
      <c r="AI60" s="21" t="s">
        <v>11</v>
      </c>
      <c r="AJ60" s="21"/>
      <c r="AK60" s="21"/>
      <c r="AL60" s="21"/>
      <c r="AM60" s="21"/>
      <c r="AN60" s="21"/>
      <c r="AO60" s="21"/>
      <c r="AP60" s="21"/>
      <c r="AQ60" s="21"/>
      <c r="AR60" s="98"/>
      <c r="AS60" s="21"/>
      <c r="AT60" s="21"/>
      <c r="AU60" s="21"/>
      <c r="AV60" s="21"/>
      <c r="AW60" s="21"/>
      <c r="AX60" s="21"/>
      <c r="AY60" s="21"/>
      <c r="AZ60" s="21"/>
      <c r="BA60" s="22"/>
      <c r="BB60" s="14"/>
    </row>
    <row r="61" spans="2:54" ht="14.25" x14ac:dyDescent="0.15">
      <c r="B61" s="452"/>
      <c r="C61" s="453"/>
      <c r="D61" s="453"/>
      <c r="E61" s="453"/>
      <c r="F61" s="453"/>
      <c r="G61" s="453"/>
      <c r="H61" s="453"/>
      <c r="I61" s="453"/>
      <c r="J61" s="453"/>
      <c r="K61" s="453"/>
      <c r="L61" s="453"/>
      <c r="M61" s="453"/>
      <c r="N61" s="454"/>
      <c r="O61" s="452"/>
      <c r="P61" s="453"/>
      <c r="Q61" s="453"/>
      <c r="R61" s="453"/>
      <c r="S61" s="453"/>
      <c r="T61" s="453"/>
      <c r="U61" s="453"/>
      <c r="V61" s="453"/>
      <c r="W61" s="453"/>
      <c r="X61" s="453"/>
      <c r="Y61" s="454"/>
      <c r="Z61" s="14"/>
      <c r="AA61" s="14"/>
      <c r="AB61" s="14"/>
      <c r="AC61" s="14"/>
      <c r="AD61" s="14"/>
      <c r="AE61" s="14"/>
      <c r="AF61" s="20"/>
      <c r="AG61" s="4"/>
      <c r="AH61" s="21" t="s">
        <v>12</v>
      </c>
      <c r="AI61" s="21" t="s">
        <v>8</v>
      </c>
      <c r="AJ61" s="448" t="s">
        <v>13</v>
      </c>
      <c r="AK61" s="448"/>
      <c r="AL61" s="21" t="s">
        <v>14</v>
      </c>
      <c r="AM61" s="448" t="s">
        <v>13</v>
      </c>
      <c r="AN61" s="448"/>
      <c r="AO61" s="21" t="s">
        <v>15</v>
      </c>
      <c r="AP61" s="21"/>
      <c r="AQ61" s="21" t="s">
        <v>16</v>
      </c>
      <c r="AR61" s="21" t="s">
        <v>8</v>
      </c>
      <c r="AS61" s="448" t="s">
        <v>13</v>
      </c>
      <c r="AT61" s="448"/>
      <c r="AU61" s="21" t="s">
        <v>14</v>
      </c>
      <c r="AV61" s="448" t="s">
        <v>13</v>
      </c>
      <c r="AW61" s="448"/>
      <c r="AX61" s="21" t="s">
        <v>15</v>
      </c>
      <c r="AY61" s="21"/>
      <c r="AZ61" s="21"/>
      <c r="BA61" s="22"/>
      <c r="BB61" s="14"/>
    </row>
    <row r="62" spans="2:54" ht="14.25" x14ac:dyDescent="0.15">
      <c r="B62" s="452"/>
      <c r="C62" s="453"/>
      <c r="D62" s="453"/>
      <c r="E62" s="453"/>
      <c r="F62" s="453"/>
      <c r="G62" s="453"/>
      <c r="H62" s="453"/>
      <c r="I62" s="453"/>
      <c r="J62" s="453"/>
      <c r="K62" s="453"/>
      <c r="L62" s="453"/>
      <c r="M62" s="453"/>
      <c r="N62" s="454"/>
      <c r="O62" s="452"/>
      <c r="P62" s="453"/>
      <c r="Q62" s="453"/>
      <c r="R62" s="453"/>
      <c r="S62" s="453"/>
      <c r="T62" s="453"/>
      <c r="U62" s="453"/>
      <c r="V62" s="453"/>
      <c r="W62" s="453"/>
      <c r="X62" s="453"/>
      <c r="Y62" s="454"/>
      <c r="Z62" s="14"/>
      <c r="AA62" s="14"/>
      <c r="AB62" s="14"/>
      <c r="AC62" s="14"/>
      <c r="AD62" s="14"/>
      <c r="AE62" s="14"/>
      <c r="AF62" s="20"/>
      <c r="AG62" s="4"/>
      <c r="AH62" s="21" t="s">
        <v>17</v>
      </c>
      <c r="AI62" s="21" t="s">
        <v>8</v>
      </c>
      <c r="AJ62" s="448" t="s">
        <v>13</v>
      </c>
      <c r="AK62" s="448"/>
      <c r="AL62" s="21" t="s">
        <v>14</v>
      </c>
      <c r="AM62" s="448" t="s">
        <v>13</v>
      </c>
      <c r="AN62" s="448"/>
      <c r="AO62" s="21" t="s">
        <v>15</v>
      </c>
      <c r="AP62" s="21"/>
      <c r="AQ62" s="21" t="s">
        <v>18</v>
      </c>
      <c r="AR62" s="21" t="s">
        <v>8</v>
      </c>
      <c r="AS62" s="448" t="s">
        <v>13</v>
      </c>
      <c r="AT62" s="448"/>
      <c r="AU62" s="21" t="s">
        <v>14</v>
      </c>
      <c r="AV62" s="448" t="s">
        <v>13</v>
      </c>
      <c r="AW62" s="448"/>
      <c r="AX62" s="21" t="s">
        <v>15</v>
      </c>
      <c r="AY62" s="21"/>
      <c r="AZ62" s="21"/>
      <c r="BA62" s="22"/>
      <c r="BB62" s="14"/>
    </row>
    <row r="63" spans="2:54" ht="14.25" x14ac:dyDescent="0.15">
      <c r="B63" s="452"/>
      <c r="C63" s="453"/>
      <c r="D63" s="453"/>
      <c r="E63" s="453"/>
      <c r="F63" s="453"/>
      <c r="G63" s="453"/>
      <c r="H63" s="453"/>
      <c r="I63" s="453"/>
      <c r="J63" s="453"/>
      <c r="K63" s="453"/>
      <c r="L63" s="453"/>
      <c r="M63" s="453"/>
      <c r="N63" s="454"/>
      <c r="O63" s="452"/>
      <c r="P63" s="453"/>
      <c r="Q63" s="453"/>
      <c r="R63" s="453"/>
      <c r="S63" s="453"/>
      <c r="T63" s="453"/>
      <c r="U63" s="453"/>
      <c r="V63" s="453"/>
      <c r="W63" s="453"/>
      <c r="X63" s="453"/>
      <c r="Y63" s="454"/>
      <c r="Z63" s="14"/>
      <c r="AA63" s="14"/>
      <c r="AB63" s="14"/>
      <c r="AC63" s="14"/>
      <c r="AD63" s="14"/>
      <c r="AE63" s="14"/>
      <c r="AF63" s="20"/>
      <c r="AG63" s="21"/>
      <c r="AH63" s="21" t="s">
        <v>19</v>
      </c>
      <c r="AI63" s="21" t="s">
        <v>8</v>
      </c>
      <c r="AJ63" s="448" t="s">
        <v>13</v>
      </c>
      <c r="AK63" s="448"/>
      <c r="AL63" s="21" t="s">
        <v>14</v>
      </c>
      <c r="AM63" s="448" t="s">
        <v>13</v>
      </c>
      <c r="AN63" s="448"/>
      <c r="AO63" s="21" t="s">
        <v>15</v>
      </c>
      <c r="AP63" s="21"/>
      <c r="AQ63" s="21" t="s">
        <v>20</v>
      </c>
      <c r="AR63" s="21" t="s">
        <v>8</v>
      </c>
      <c r="AS63" s="448" t="s">
        <v>13</v>
      </c>
      <c r="AT63" s="448"/>
      <c r="AU63" s="21" t="s">
        <v>14</v>
      </c>
      <c r="AV63" s="448" t="s">
        <v>13</v>
      </c>
      <c r="AW63" s="448"/>
      <c r="AX63" s="21" t="s">
        <v>15</v>
      </c>
      <c r="AY63" s="21"/>
      <c r="AZ63" s="21"/>
      <c r="BA63" s="22"/>
      <c r="BB63" s="14"/>
    </row>
    <row r="64" spans="2:54" ht="14.25" x14ac:dyDescent="0.15">
      <c r="B64" s="452"/>
      <c r="C64" s="453"/>
      <c r="D64" s="453"/>
      <c r="E64" s="453"/>
      <c r="F64" s="453"/>
      <c r="G64" s="453"/>
      <c r="H64" s="453"/>
      <c r="I64" s="453"/>
      <c r="J64" s="453"/>
      <c r="K64" s="453"/>
      <c r="L64" s="453"/>
      <c r="M64" s="453"/>
      <c r="N64" s="454"/>
      <c r="O64" s="452"/>
      <c r="P64" s="453"/>
      <c r="Q64" s="453"/>
      <c r="R64" s="453"/>
      <c r="S64" s="453"/>
      <c r="T64" s="453"/>
      <c r="U64" s="453"/>
      <c r="V64" s="453"/>
      <c r="W64" s="453"/>
      <c r="X64" s="453"/>
      <c r="Y64" s="454"/>
      <c r="AF64" s="20"/>
      <c r="AG64" s="21"/>
      <c r="AH64" s="21" t="s">
        <v>21</v>
      </c>
      <c r="AI64" s="21" t="s">
        <v>8</v>
      </c>
      <c r="AJ64" s="448" t="s">
        <v>13</v>
      </c>
      <c r="AK64" s="448"/>
      <c r="AL64" s="21" t="s">
        <v>14</v>
      </c>
      <c r="AM64" s="448" t="s">
        <v>13</v>
      </c>
      <c r="AN64" s="448"/>
      <c r="AO64" s="21" t="s">
        <v>15</v>
      </c>
      <c r="AP64" s="21"/>
      <c r="AQ64" s="21"/>
      <c r="AR64" s="21"/>
      <c r="AS64" s="21"/>
      <c r="AT64" s="21"/>
      <c r="AU64" s="21"/>
      <c r="AV64" s="21"/>
      <c r="AW64" s="21"/>
      <c r="AX64" s="21"/>
      <c r="AY64" s="21"/>
      <c r="AZ64" s="21"/>
      <c r="BA64" s="22"/>
    </row>
    <row r="65" spans="2:53" ht="14.25" x14ac:dyDescent="0.15">
      <c r="B65" s="452"/>
      <c r="C65" s="453"/>
      <c r="D65" s="453"/>
      <c r="E65" s="453"/>
      <c r="F65" s="453"/>
      <c r="G65" s="453"/>
      <c r="H65" s="453"/>
      <c r="I65" s="453"/>
      <c r="J65" s="453"/>
      <c r="K65" s="453"/>
      <c r="L65" s="453"/>
      <c r="M65" s="453"/>
      <c r="N65" s="454"/>
      <c r="O65" s="452"/>
      <c r="P65" s="453"/>
      <c r="Q65" s="453"/>
      <c r="R65" s="453"/>
      <c r="S65" s="453"/>
      <c r="T65" s="453"/>
      <c r="U65" s="453"/>
      <c r="V65" s="453"/>
      <c r="W65" s="453"/>
      <c r="X65" s="453"/>
      <c r="Y65" s="454"/>
      <c r="AF65" s="20"/>
      <c r="AG65" s="4"/>
      <c r="AH65" s="105" t="s">
        <v>588</v>
      </c>
      <c r="AI65" s="21"/>
      <c r="AJ65" s="21"/>
      <c r="AK65" s="21"/>
      <c r="AL65" s="21"/>
      <c r="AM65" s="21"/>
      <c r="AN65" s="21"/>
      <c r="AO65" s="21"/>
      <c r="AP65" s="21"/>
      <c r="AQ65" s="21"/>
      <c r="AR65" s="21"/>
      <c r="AS65" s="21"/>
      <c r="AT65" s="21"/>
      <c r="AU65" s="21"/>
      <c r="AV65" s="21"/>
      <c r="AW65" s="21"/>
      <c r="AX65" s="21"/>
      <c r="AY65" s="21"/>
      <c r="AZ65" s="21"/>
      <c r="BA65" s="22"/>
    </row>
    <row r="66" spans="2:53" ht="5.0999999999999996" customHeight="1" x14ac:dyDescent="0.15">
      <c r="B66" s="452"/>
      <c r="C66" s="453"/>
      <c r="D66" s="453"/>
      <c r="E66" s="453"/>
      <c r="F66" s="453"/>
      <c r="G66" s="453"/>
      <c r="H66" s="453"/>
      <c r="I66" s="453"/>
      <c r="J66" s="453"/>
      <c r="K66" s="453"/>
      <c r="L66" s="453"/>
      <c r="M66" s="453"/>
      <c r="N66" s="454"/>
      <c r="O66" s="452"/>
      <c r="P66" s="453"/>
      <c r="Q66" s="453"/>
      <c r="R66" s="453"/>
      <c r="S66" s="453"/>
      <c r="T66" s="453"/>
      <c r="U66" s="453"/>
      <c r="V66" s="453"/>
      <c r="W66" s="453"/>
      <c r="X66" s="453"/>
      <c r="Y66" s="454"/>
      <c r="AF66" s="20"/>
      <c r="AG66" s="4"/>
      <c r="AH66" s="21"/>
      <c r="AI66" s="21"/>
      <c r="AJ66" s="21"/>
      <c r="AK66" s="21"/>
      <c r="AL66" s="21"/>
      <c r="AM66" s="21"/>
      <c r="AN66" s="21"/>
      <c r="AO66" s="21"/>
      <c r="AP66" s="21"/>
      <c r="AQ66" s="21"/>
      <c r="AR66" s="21"/>
      <c r="AS66" s="21"/>
      <c r="AT66" s="21"/>
      <c r="AU66" s="21"/>
      <c r="AV66" s="21"/>
      <c r="AW66" s="21"/>
      <c r="AX66" s="21"/>
      <c r="AY66" s="21"/>
      <c r="AZ66" s="21"/>
      <c r="BA66" s="22"/>
    </row>
    <row r="67" spans="2:53" ht="14.25" x14ac:dyDescent="0.15">
      <c r="B67" s="452"/>
      <c r="C67" s="453"/>
      <c r="D67" s="453"/>
      <c r="E67" s="453"/>
      <c r="F67" s="453"/>
      <c r="G67" s="453"/>
      <c r="H67" s="453"/>
      <c r="I67" s="453"/>
      <c r="J67" s="453"/>
      <c r="K67" s="453"/>
      <c r="L67" s="453"/>
      <c r="M67" s="453"/>
      <c r="N67" s="454"/>
      <c r="O67" s="452"/>
      <c r="P67" s="453"/>
      <c r="Q67" s="453"/>
      <c r="R67" s="453"/>
      <c r="S67" s="453"/>
      <c r="T67" s="453"/>
      <c r="U67" s="453"/>
      <c r="V67" s="453"/>
      <c r="W67" s="453"/>
      <c r="X67" s="453"/>
      <c r="Y67" s="454"/>
      <c r="AF67" s="20"/>
      <c r="AG67" s="9" t="s">
        <v>301</v>
      </c>
      <c r="AH67" s="21"/>
      <c r="AI67" s="103" t="s">
        <v>304</v>
      </c>
      <c r="AJ67" s="21"/>
      <c r="AK67" s="21"/>
      <c r="AL67" s="21"/>
      <c r="AM67" s="21"/>
      <c r="AN67" s="21"/>
      <c r="AO67" s="21"/>
      <c r="AP67" s="21"/>
      <c r="AQ67" s="21"/>
      <c r="AR67" s="21"/>
      <c r="AS67" s="21"/>
      <c r="AT67" s="21"/>
      <c r="AU67" s="21"/>
      <c r="AV67" s="21"/>
      <c r="AW67" s="21"/>
      <c r="AX67" s="21"/>
      <c r="AY67" s="21"/>
      <c r="AZ67" s="21"/>
      <c r="BA67" s="22"/>
    </row>
    <row r="68" spans="2:53" ht="5.0999999999999996" customHeight="1" thickBot="1" x14ac:dyDescent="0.2">
      <c r="B68" s="455"/>
      <c r="C68" s="456"/>
      <c r="D68" s="456"/>
      <c r="E68" s="456"/>
      <c r="F68" s="456"/>
      <c r="G68" s="456"/>
      <c r="H68" s="456"/>
      <c r="I68" s="456"/>
      <c r="J68" s="456"/>
      <c r="K68" s="456"/>
      <c r="L68" s="456"/>
      <c r="M68" s="456"/>
      <c r="N68" s="457"/>
      <c r="O68" s="455"/>
      <c r="P68" s="456"/>
      <c r="Q68" s="456"/>
      <c r="R68" s="456"/>
      <c r="S68" s="456"/>
      <c r="T68" s="456"/>
      <c r="U68" s="456"/>
      <c r="V68" s="456"/>
      <c r="W68" s="456"/>
      <c r="X68" s="456"/>
      <c r="Y68" s="457"/>
      <c r="AF68" s="23"/>
      <c r="AG68" s="24"/>
      <c r="AH68" s="24"/>
      <c r="AI68" s="24"/>
      <c r="AJ68" s="24"/>
      <c r="AK68" s="24"/>
      <c r="AL68" s="24"/>
      <c r="AM68" s="24"/>
      <c r="AN68" s="24"/>
      <c r="AO68" s="24"/>
      <c r="AP68" s="24"/>
      <c r="AQ68" s="24"/>
      <c r="AR68" s="24"/>
      <c r="AS68" s="24"/>
      <c r="AT68" s="24"/>
      <c r="AU68" s="24"/>
      <c r="AV68" s="24"/>
      <c r="AW68" s="24"/>
      <c r="AX68" s="24"/>
      <c r="AY68" s="24"/>
      <c r="AZ68" s="24"/>
      <c r="BA68" s="25"/>
    </row>
    <row r="69" spans="2:53" ht="5.0999999999999996" customHeight="1" x14ac:dyDescent="0.15">
      <c r="B69" s="449" t="s">
        <v>27</v>
      </c>
      <c r="C69" s="450"/>
      <c r="D69" s="450"/>
      <c r="E69" s="450"/>
      <c r="F69" s="450"/>
      <c r="G69" s="450"/>
      <c r="H69" s="450"/>
      <c r="I69" s="450"/>
      <c r="J69" s="450"/>
      <c r="K69" s="450"/>
      <c r="L69" s="450"/>
      <c r="M69" s="450"/>
      <c r="N69" s="451"/>
      <c r="O69" s="449" t="s">
        <v>28</v>
      </c>
      <c r="P69" s="450"/>
      <c r="Q69" s="450"/>
      <c r="R69" s="450"/>
      <c r="S69" s="450"/>
      <c r="T69" s="450"/>
      <c r="U69" s="450"/>
      <c r="V69" s="450"/>
      <c r="W69" s="450"/>
      <c r="X69" s="450"/>
      <c r="Y69" s="451"/>
      <c r="AF69" s="26"/>
      <c r="AG69" s="27"/>
      <c r="AH69" s="27"/>
      <c r="AI69" s="27"/>
      <c r="AJ69" s="27"/>
      <c r="AK69" s="27"/>
      <c r="AL69" s="27"/>
      <c r="AM69" s="27"/>
      <c r="AN69" s="27"/>
      <c r="AO69" s="27"/>
      <c r="AP69" s="27"/>
      <c r="AQ69" s="27"/>
      <c r="AR69" s="27"/>
      <c r="AS69" s="27"/>
      <c r="AT69" s="27"/>
      <c r="AU69" s="27"/>
      <c r="AV69" s="27"/>
      <c r="AW69" s="27"/>
      <c r="AX69" s="27"/>
      <c r="AY69" s="27"/>
      <c r="AZ69" s="27"/>
      <c r="BA69" s="28"/>
    </row>
    <row r="70" spans="2:53" ht="14.25" x14ac:dyDescent="0.15">
      <c r="B70" s="452"/>
      <c r="C70" s="453"/>
      <c r="D70" s="453"/>
      <c r="E70" s="453"/>
      <c r="F70" s="453"/>
      <c r="G70" s="453"/>
      <c r="H70" s="453"/>
      <c r="I70" s="453"/>
      <c r="J70" s="453"/>
      <c r="K70" s="453"/>
      <c r="L70" s="453"/>
      <c r="M70" s="453"/>
      <c r="N70" s="454"/>
      <c r="O70" s="452"/>
      <c r="P70" s="453"/>
      <c r="Q70" s="453"/>
      <c r="R70" s="453"/>
      <c r="S70" s="453"/>
      <c r="T70" s="453"/>
      <c r="U70" s="453"/>
      <c r="V70" s="453"/>
      <c r="W70" s="453"/>
      <c r="X70" s="453"/>
      <c r="Y70" s="454"/>
      <c r="AF70" s="20"/>
      <c r="AG70" s="9" t="s">
        <v>1</v>
      </c>
      <c r="AH70" s="21"/>
      <c r="AI70" s="21" t="s">
        <v>232</v>
      </c>
      <c r="AJ70" s="21"/>
      <c r="AK70" s="21"/>
      <c r="AL70" s="21"/>
      <c r="AM70" s="21"/>
      <c r="AN70" s="21"/>
      <c r="AO70" s="21" t="s">
        <v>8</v>
      </c>
      <c r="AP70" s="448"/>
      <c r="AQ70" s="448"/>
      <c r="AR70" s="448"/>
      <c r="AS70" s="448"/>
      <c r="AT70" s="448"/>
      <c r="AU70" s="21" t="s">
        <v>15</v>
      </c>
      <c r="AV70" s="21"/>
      <c r="AW70" s="98"/>
      <c r="AX70" s="21"/>
      <c r="AY70" s="21"/>
      <c r="AZ70" s="21"/>
      <c r="BA70" s="22"/>
    </row>
    <row r="71" spans="2:53" ht="5.0999999999999996" customHeight="1" x14ac:dyDescent="0.15">
      <c r="B71" s="452"/>
      <c r="C71" s="453"/>
      <c r="D71" s="453"/>
      <c r="E71" s="453"/>
      <c r="F71" s="453"/>
      <c r="G71" s="453"/>
      <c r="H71" s="453"/>
      <c r="I71" s="453"/>
      <c r="J71" s="453"/>
      <c r="K71" s="453"/>
      <c r="L71" s="453"/>
      <c r="M71" s="453"/>
      <c r="N71" s="454"/>
      <c r="O71" s="452"/>
      <c r="P71" s="453"/>
      <c r="Q71" s="453"/>
      <c r="R71" s="453"/>
      <c r="S71" s="453"/>
      <c r="T71" s="453"/>
      <c r="U71" s="453"/>
      <c r="V71" s="453"/>
      <c r="W71" s="453"/>
      <c r="X71" s="453"/>
      <c r="Y71" s="454"/>
      <c r="AF71" s="20"/>
      <c r="AG71" s="9"/>
      <c r="AH71" s="21"/>
      <c r="AI71" s="21"/>
      <c r="AJ71" s="21"/>
      <c r="AK71" s="21"/>
      <c r="AL71" s="21"/>
      <c r="AM71" s="21"/>
      <c r="AN71" s="21"/>
      <c r="AO71" s="21"/>
      <c r="AP71" s="48"/>
      <c r="AQ71" s="48"/>
      <c r="AR71" s="48"/>
      <c r="AS71" s="48"/>
      <c r="AT71" s="48"/>
      <c r="AU71" s="21"/>
      <c r="AV71" s="21"/>
      <c r="AW71" s="98"/>
      <c r="AX71" s="21"/>
      <c r="AY71" s="21"/>
      <c r="AZ71" s="21"/>
      <c r="BA71" s="22"/>
    </row>
    <row r="72" spans="2:53" ht="14.25" x14ac:dyDescent="0.15">
      <c r="B72" s="452"/>
      <c r="C72" s="453"/>
      <c r="D72" s="453"/>
      <c r="E72" s="453"/>
      <c r="F72" s="453"/>
      <c r="G72" s="453"/>
      <c r="H72" s="453"/>
      <c r="I72" s="453"/>
      <c r="J72" s="453"/>
      <c r="K72" s="453"/>
      <c r="L72" s="453"/>
      <c r="M72" s="453"/>
      <c r="N72" s="454"/>
      <c r="O72" s="452"/>
      <c r="P72" s="453"/>
      <c r="Q72" s="453"/>
      <c r="R72" s="453"/>
      <c r="S72" s="453"/>
      <c r="T72" s="453"/>
      <c r="U72" s="453"/>
      <c r="V72" s="453"/>
      <c r="W72" s="453"/>
      <c r="X72" s="453"/>
      <c r="Y72" s="454"/>
      <c r="AF72" s="20"/>
      <c r="AG72" s="9" t="s">
        <v>301</v>
      </c>
      <c r="AI72" s="103" t="s">
        <v>305</v>
      </c>
      <c r="AJ72" s="21"/>
      <c r="AK72" s="21"/>
      <c r="AL72" s="21"/>
      <c r="AM72" s="21"/>
      <c r="AN72" s="21"/>
      <c r="AO72" s="21"/>
      <c r="AP72" s="48"/>
      <c r="AQ72" s="48"/>
      <c r="AR72" s="48"/>
      <c r="AS72" s="48"/>
      <c r="AT72" s="48"/>
      <c r="AU72" s="21"/>
      <c r="AV72" s="21"/>
      <c r="AW72" s="98"/>
      <c r="AX72" s="21"/>
      <c r="AY72" s="21"/>
      <c r="AZ72" s="21"/>
      <c r="BA72" s="22"/>
    </row>
    <row r="73" spans="2:53" ht="5.0999999999999996" customHeight="1" thickBot="1" x14ac:dyDescent="0.2">
      <c r="B73" s="455"/>
      <c r="C73" s="456"/>
      <c r="D73" s="456"/>
      <c r="E73" s="456"/>
      <c r="F73" s="456"/>
      <c r="G73" s="456"/>
      <c r="H73" s="456"/>
      <c r="I73" s="456"/>
      <c r="J73" s="456"/>
      <c r="K73" s="456"/>
      <c r="L73" s="456"/>
      <c r="M73" s="456"/>
      <c r="N73" s="457"/>
      <c r="O73" s="455"/>
      <c r="P73" s="456"/>
      <c r="Q73" s="456"/>
      <c r="R73" s="456"/>
      <c r="S73" s="456"/>
      <c r="T73" s="456"/>
      <c r="U73" s="456"/>
      <c r="V73" s="456"/>
      <c r="W73" s="456"/>
      <c r="X73" s="456"/>
      <c r="Y73" s="457"/>
      <c r="AF73" s="29"/>
      <c r="AG73" s="30"/>
      <c r="AH73" s="30"/>
      <c r="AI73" s="30"/>
      <c r="AJ73" s="30"/>
      <c r="AK73" s="30"/>
      <c r="AL73" s="30"/>
      <c r="AM73" s="30"/>
      <c r="AN73" s="30"/>
      <c r="AO73" s="30"/>
      <c r="AP73" s="30"/>
      <c r="AQ73" s="30"/>
      <c r="AR73" s="30"/>
      <c r="AS73" s="30"/>
      <c r="AT73" s="30"/>
      <c r="AU73" s="30"/>
      <c r="AV73" s="30"/>
      <c r="AW73" s="30"/>
      <c r="AX73" s="30"/>
      <c r="AY73" s="30"/>
      <c r="AZ73" s="30"/>
      <c r="BA73" s="31"/>
    </row>
    <row r="74" spans="2:53" ht="5.0999999999999996" customHeight="1" x14ac:dyDescent="0.15">
      <c r="B74" s="449" t="s">
        <v>195</v>
      </c>
      <c r="C74" s="450"/>
      <c r="D74" s="450"/>
      <c r="E74" s="450"/>
      <c r="F74" s="450"/>
      <c r="G74" s="450"/>
      <c r="H74" s="450"/>
      <c r="I74" s="450"/>
      <c r="J74" s="450"/>
      <c r="K74" s="450"/>
      <c r="L74" s="450"/>
      <c r="M74" s="450"/>
      <c r="N74" s="451"/>
      <c r="O74" s="449" t="s">
        <v>246</v>
      </c>
      <c r="P74" s="450"/>
      <c r="Q74" s="450"/>
      <c r="R74" s="450"/>
      <c r="S74" s="450"/>
      <c r="T74" s="450"/>
      <c r="U74" s="450"/>
      <c r="V74" s="450"/>
      <c r="W74" s="450"/>
      <c r="X74" s="450"/>
      <c r="Y74" s="451"/>
      <c r="AF74" s="26"/>
      <c r="AG74" s="27"/>
      <c r="AH74" s="27"/>
      <c r="AI74" s="27"/>
      <c r="AJ74" s="27"/>
      <c r="AK74" s="27"/>
      <c r="AL74" s="27"/>
      <c r="AM74" s="27"/>
      <c r="AN74" s="27"/>
      <c r="AO74" s="27"/>
      <c r="AP74" s="27"/>
      <c r="AQ74" s="27"/>
      <c r="AR74" s="27"/>
      <c r="AS74" s="27"/>
      <c r="AT74" s="27"/>
      <c r="AU74" s="27"/>
      <c r="AV74" s="27"/>
      <c r="AW74" s="27"/>
      <c r="AX74" s="27"/>
      <c r="AY74" s="27"/>
      <c r="AZ74" s="27"/>
      <c r="BA74" s="28"/>
    </row>
    <row r="75" spans="2:53" ht="14.25" x14ac:dyDescent="0.15">
      <c r="B75" s="452"/>
      <c r="C75" s="453"/>
      <c r="D75" s="453"/>
      <c r="E75" s="453"/>
      <c r="F75" s="453"/>
      <c r="G75" s="453"/>
      <c r="H75" s="453"/>
      <c r="I75" s="453"/>
      <c r="J75" s="453"/>
      <c r="K75" s="453"/>
      <c r="L75" s="453"/>
      <c r="M75" s="453"/>
      <c r="N75" s="454"/>
      <c r="O75" s="452"/>
      <c r="P75" s="453"/>
      <c r="Q75" s="453"/>
      <c r="R75" s="453"/>
      <c r="S75" s="453"/>
      <c r="T75" s="453"/>
      <c r="U75" s="453"/>
      <c r="V75" s="453"/>
      <c r="W75" s="453"/>
      <c r="X75" s="453"/>
      <c r="Y75" s="454"/>
      <c r="AF75" s="20"/>
      <c r="AG75" s="9" t="s">
        <v>247</v>
      </c>
      <c r="AH75" s="21"/>
      <c r="AI75" s="21" t="s">
        <v>196</v>
      </c>
      <c r="AJ75" s="21"/>
      <c r="AK75" s="21"/>
      <c r="AL75" s="21"/>
      <c r="AM75" s="21"/>
      <c r="AN75" s="21"/>
      <c r="AO75" s="98"/>
      <c r="AP75" s="48"/>
      <c r="AQ75" s="102"/>
      <c r="AR75" s="48"/>
      <c r="AS75" s="48"/>
      <c r="AT75" s="48"/>
      <c r="AU75" s="21"/>
      <c r="AV75" s="21"/>
      <c r="AW75" s="21"/>
      <c r="AX75" s="21"/>
      <c r="AY75" s="21"/>
      <c r="AZ75" s="21"/>
      <c r="BA75" s="22"/>
    </row>
    <row r="76" spans="2:53" ht="5.0999999999999996" customHeight="1" x14ac:dyDescent="0.15">
      <c r="B76" s="452"/>
      <c r="C76" s="453"/>
      <c r="D76" s="453"/>
      <c r="E76" s="453"/>
      <c r="F76" s="453"/>
      <c r="G76" s="453"/>
      <c r="H76" s="453"/>
      <c r="I76" s="453"/>
      <c r="J76" s="453"/>
      <c r="K76" s="453"/>
      <c r="L76" s="453"/>
      <c r="M76" s="453"/>
      <c r="N76" s="454"/>
      <c r="O76" s="452"/>
      <c r="P76" s="453"/>
      <c r="Q76" s="453"/>
      <c r="R76" s="453"/>
      <c r="S76" s="453"/>
      <c r="T76" s="453"/>
      <c r="U76" s="453"/>
      <c r="V76" s="453"/>
      <c r="W76" s="453"/>
      <c r="X76" s="453"/>
      <c r="Y76" s="454"/>
      <c r="AF76" s="20"/>
      <c r="AG76" s="9"/>
      <c r="AH76" s="21"/>
      <c r="AI76" s="21"/>
      <c r="AJ76" s="21"/>
      <c r="AK76" s="21"/>
      <c r="AL76" s="21"/>
      <c r="AM76" s="21"/>
      <c r="AN76" s="21"/>
      <c r="AO76" s="98"/>
      <c r="AP76" s="48"/>
      <c r="AQ76" s="102"/>
      <c r="AR76" s="48"/>
      <c r="AS76" s="48"/>
      <c r="AT76" s="48"/>
      <c r="AU76" s="21"/>
      <c r="AV76" s="21"/>
      <c r="AW76" s="21"/>
      <c r="AX76" s="21"/>
      <c r="AY76" s="21"/>
      <c r="AZ76" s="21"/>
      <c r="BA76" s="22"/>
    </row>
    <row r="77" spans="2:53" ht="14.25" x14ac:dyDescent="0.15">
      <c r="B77" s="452"/>
      <c r="C77" s="453"/>
      <c r="D77" s="453"/>
      <c r="E77" s="453"/>
      <c r="F77" s="453"/>
      <c r="G77" s="453"/>
      <c r="H77" s="453"/>
      <c r="I77" s="453"/>
      <c r="J77" s="453"/>
      <c r="K77" s="453"/>
      <c r="L77" s="453"/>
      <c r="M77" s="453"/>
      <c r="N77" s="454"/>
      <c r="O77" s="452"/>
      <c r="P77" s="453"/>
      <c r="Q77" s="453"/>
      <c r="R77" s="453"/>
      <c r="S77" s="453"/>
      <c r="T77" s="453"/>
      <c r="U77" s="453"/>
      <c r="V77" s="453"/>
      <c r="W77" s="453"/>
      <c r="X77" s="453"/>
      <c r="Y77" s="454"/>
      <c r="AF77" s="20"/>
      <c r="AG77" s="9" t="s">
        <v>1</v>
      </c>
      <c r="AH77" s="21"/>
      <c r="AI77" s="104" t="s">
        <v>306</v>
      </c>
      <c r="AJ77" s="21"/>
      <c r="AK77" s="21"/>
      <c r="AL77" s="21"/>
      <c r="AM77" s="21"/>
      <c r="AN77" s="21"/>
      <c r="AO77" s="98"/>
      <c r="AP77" s="48"/>
      <c r="AQ77" s="102"/>
      <c r="AR77" s="48"/>
      <c r="AS77" s="48"/>
      <c r="AT77" s="48"/>
      <c r="AU77" s="21"/>
      <c r="AV77" s="21"/>
      <c r="AW77" s="21"/>
      <c r="AX77" s="21"/>
      <c r="AY77" s="21"/>
      <c r="AZ77" s="21"/>
      <c r="BA77" s="22"/>
    </row>
    <row r="78" spans="2:53" ht="5.0999999999999996" customHeight="1" thickBot="1" x14ac:dyDescent="0.2">
      <c r="B78" s="455"/>
      <c r="C78" s="456"/>
      <c r="D78" s="456"/>
      <c r="E78" s="456"/>
      <c r="F78" s="456"/>
      <c r="G78" s="456"/>
      <c r="H78" s="456"/>
      <c r="I78" s="456"/>
      <c r="J78" s="456"/>
      <c r="K78" s="456"/>
      <c r="L78" s="456"/>
      <c r="M78" s="456"/>
      <c r="N78" s="457"/>
      <c r="O78" s="455"/>
      <c r="P78" s="456"/>
      <c r="Q78" s="456"/>
      <c r="R78" s="456"/>
      <c r="S78" s="456"/>
      <c r="T78" s="456"/>
      <c r="U78" s="456"/>
      <c r="V78" s="456"/>
      <c r="W78" s="456"/>
      <c r="X78" s="456"/>
      <c r="Y78" s="457"/>
      <c r="AF78" s="29"/>
      <c r="AG78" s="30"/>
      <c r="AH78" s="30"/>
      <c r="AI78" s="30"/>
      <c r="AJ78" s="30"/>
      <c r="AK78" s="30"/>
      <c r="AL78" s="30"/>
      <c r="AM78" s="30"/>
      <c r="AN78" s="30"/>
      <c r="AO78" s="30"/>
      <c r="AP78" s="30"/>
      <c r="AQ78" s="30"/>
      <c r="AR78" s="30"/>
      <c r="AS78" s="30"/>
      <c r="AT78" s="30"/>
      <c r="AU78" s="30"/>
      <c r="AV78" s="30"/>
      <c r="AW78" s="30"/>
      <c r="AX78" s="30"/>
      <c r="AY78" s="30"/>
      <c r="AZ78" s="30"/>
      <c r="BA78" s="31"/>
    </row>
    <row r="79" spans="2:53" ht="4.5" customHeight="1" x14ac:dyDescent="0.15">
      <c r="B79" s="535" t="s">
        <v>528</v>
      </c>
      <c r="C79" s="536"/>
      <c r="D79" s="536"/>
      <c r="E79" s="536"/>
      <c r="F79" s="536"/>
      <c r="G79" s="536"/>
      <c r="H79" s="536"/>
      <c r="I79" s="536"/>
      <c r="J79" s="536"/>
      <c r="K79" s="536"/>
      <c r="L79" s="536"/>
      <c r="M79" s="536"/>
      <c r="N79" s="537"/>
      <c r="O79" s="535" t="s">
        <v>533</v>
      </c>
      <c r="P79" s="536"/>
      <c r="Q79" s="536"/>
      <c r="R79" s="536"/>
      <c r="S79" s="536"/>
      <c r="T79" s="536"/>
      <c r="U79" s="536"/>
      <c r="V79" s="536"/>
      <c r="W79" s="536"/>
      <c r="X79" s="536"/>
      <c r="Y79" s="537"/>
      <c r="Z79" s="154"/>
      <c r="AA79" s="154"/>
      <c r="AB79" s="154"/>
      <c r="AC79" s="154"/>
      <c r="AD79" s="154"/>
      <c r="AE79" s="154"/>
      <c r="AF79" s="185"/>
      <c r="AG79" s="186"/>
      <c r="AH79" s="186"/>
      <c r="AI79" s="186"/>
      <c r="AJ79" s="186"/>
      <c r="AK79" s="186"/>
      <c r="AL79" s="186"/>
      <c r="AM79" s="186"/>
      <c r="AN79" s="186"/>
      <c r="AO79" s="186"/>
      <c r="AP79" s="186"/>
      <c r="AQ79" s="186"/>
      <c r="AR79" s="186"/>
      <c r="AS79" s="186"/>
      <c r="AT79" s="186"/>
      <c r="AU79" s="186"/>
      <c r="AV79" s="186"/>
      <c r="AW79" s="186"/>
      <c r="AX79" s="186"/>
      <c r="AY79" s="186"/>
      <c r="AZ79" s="186"/>
      <c r="BA79" s="187"/>
    </row>
    <row r="80" spans="2:53" ht="14.25" customHeight="1" x14ac:dyDescent="0.15">
      <c r="B80" s="538"/>
      <c r="C80" s="539"/>
      <c r="D80" s="539"/>
      <c r="E80" s="539"/>
      <c r="F80" s="539"/>
      <c r="G80" s="539"/>
      <c r="H80" s="539"/>
      <c r="I80" s="539"/>
      <c r="J80" s="539"/>
      <c r="K80" s="539"/>
      <c r="L80" s="539"/>
      <c r="M80" s="539"/>
      <c r="N80" s="540"/>
      <c r="O80" s="538"/>
      <c r="P80" s="539"/>
      <c r="Q80" s="539"/>
      <c r="R80" s="539"/>
      <c r="S80" s="539"/>
      <c r="T80" s="539"/>
      <c r="U80" s="539"/>
      <c r="V80" s="539"/>
      <c r="W80" s="539"/>
      <c r="X80" s="539"/>
      <c r="Y80" s="540"/>
      <c r="Z80" s="154"/>
      <c r="AA80" s="154"/>
      <c r="AB80" s="154"/>
      <c r="AC80" s="154"/>
      <c r="AD80" s="154"/>
      <c r="AE80" s="154"/>
      <c r="AF80" s="188"/>
      <c r="AG80" s="9" t="s">
        <v>488</v>
      </c>
      <c r="AH80" s="103"/>
      <c r="AI80" s="103" t="s">
        <v>529</v>
      </c>
      <c r="AJ80" s="103"/>
      <c r="AK80" s="103"/>
      <c r="AL80" s="103"/>
      <c r="AM80" s="103"/>
      <c r="AN80" s="103"/>
      <c r="AO80" s="103"/>
      <c r="AP80" s="189"/>
      <c r="AQ80" s="189"/>
      <c r="AR80" s="189"/>
      <c r="AS80" s="189"/>
      <c r="AT80" s="189"/>
      <c r="AU80" s="103"/>
      <c r="AV80" s="103"/>
      <c r="AW80" s="103"/>
      <c r="AX80" s="103"/>
      <c r="AY80" s="103"/>
      <c r="AZ80" s="103"/>
      <c r="BA80" s="190"/>
    </row>
    <row r="81" spans="2:53" ht="4.5" customHeight="1" x14ac:dyDescent="0.15">
      <c r="B81" s="538"/>
      <c r="C81" s="539"/>
      <c r="D81" s="539"/>
      <c r="E81" s="539"/>
      <c r="F81" s="539"/>
      <c r="G81" s="539"/>
      <c r="H81" s="539"/>
      <c r="I81" s="539"/>
      <c r="J81" s="539"/>
      <c r="K81" s="539"/>
      <c r="L81" s="539"/>
      <c r="M81" s="539"/>
      <c r="N81" s="540"/>
      <c r="O81" s="538"/>
      <c r="P81" s="539"/>
      <c r="Q81" s="539"/>
      <c r="R81" s="539"/>
      <c r="S81" s="539"/>
      <c r="T81" s="539"/>
      <c r="U81" s="539"/>
      <c r="V81" s="539"/>
      <c r="W81" s="539"/>
      <c r="X81" s="539"/>
      <c r="Y81" s="540"/>
      <c r="Z81" s="154"/>
      <c r="AA81" s="154"/>
      <c r="AB81" s="154"/>
      <c r="AC81" s="154"/>
      <c r="AD81" s="154"/>
      <c r="AE81" s="154"/>
      <c r="AF81" s="188"/>
      <c r="AG81" s="9"/>
      <c r="AH81" s="103"/>
      <c r="AI81" s="103"/>
      <c r="AJ81" s="103"/>
      <c r="AK81" s="103"/>
      <c r="AL81" s="103"/>
      <c r="AM81" s="103"/>
      <c r="AN81" s="103"/>
      <c r="AO81" s="103"/>
      <c r="AP81" s="189"/>
      <c r="AQ81" s="189"/>
      <c r="AR81" s="189"/>
      <c r="AS81" s="189"/>
      <c r="AT81" s="189"/>
      <c r="AU81" s="103"/>
      <c r="AV81" s="103"/>
      <c r="AW81" s="103"/>
      <c r="AX81" s="103"/>
      <c r="AY81" s="103"/>
      <c r="AZ81" s="103"/>
      <c r="BA81" s="190"/>
    </row>
    <row r="82" spans="2:53" ht="14.45" customHeight="1" x14ac:dyDescent="0.15">
      <c r="B82" s="538"/>
      <c r="C82" s="539"/>
      <c r="D82" s="539"/>
      <c r="E82" s="539"/>
      <c r="F82" s="539"/>
      <c r="G82" s="539"/>
      <c r="H82" s="539"/>
      <c r="I82" s="539"/>
      <c r="J82" s="539"/>
      <c r="K82" s="539"/>
      <c r="L82" s="539"/>
      <c r="M82" s="539"/>
      <c r="N82" s="540"/>
      <c r="O82" s="538"/>
      <c r="P82" s="539"/>
      <c r="Q82" s="539"/>
      <c r="R82" s="539"/>
      <c r="S82" s="539"/>
      <c r="T82" s="539"/>
      <c r="U82" s="539"/>
      <c r="V82" s="539"/>
      <c r="W82" s="539"/>
      <c r="X82" s="539"/>
      <c r="Y82" s="540"/>
      <c r="Z82" s="154"/>
      <c r="AA82" s="154"/>
      <c r="AB82" s="154"/>
      <c r="AC82" s="154"/>
      <c r="AD82" s="154"/>
      <c r="AE82" s="154"/>
      <c r="AF82" s="188"/>
      <c r="AG82" s="9" t="s">
        <v>488</v>
      </c>
      <c r="AH82" s="103"/>
      <c r="AI82" s="103" t="s">
        <v>530</v>
      </c>
      <c r="AJ82" s="103"/>
      <c r="AK82" s="103"/>
      <c r="AL82" s="103"/>
      <c r="AM82" s="103"/>
      <c r="AN82" s="103"/>
      <c r="AO82" s="103"/>
      <c r="AP82" s="189"/>
      <c r="AQ82" s="189"/>
      <c r="AR82" s="189"/>
      <c r="AS82" s="189"/>
      <c r="AT82" s="189"/>
      <c r="AU82" s="103"/>
      <c r="AV82" s="103"/>
      <c r="AW82" s="103"/>
      <c r="AX82" s="103"/>
      <c r="AY82" s="103"/>
      <c r="AZ82" s="103"/>
      <c r="BA82" s="190"/>
    </row>
    <row r="83" spans="2:53" ht="4.5" customHeight="1" thickBot="1" x14ac:dyDescent="0.2">
      <c r="B83" s="541"/>
      <c r="C83" s="542"/>
      <c r="D83" s="542"/>
      <c r="E83" s="542"/>
      <c r="F83" s="542"/>
      <c r="G83" s="542"/>
      <c r="H83" s="542"/>
      <c r="I83" s="542"/>
      <c r="J83" s="542"/>
      <c r="K83" s="542"/>
      <c r="L83" s="542"/>
      <c r="M83" s="542"/>
      <c r="N83" s="543"/>
      <c r="O83" s="541"/>
      <c r="P83" s="542"/>
      <c r="Q83" s="542"/>
      <c r="R83" s="542"/>
      <c r="S83" s="542"/>
      <c r="T83" s="542"/>
      <c r="U83" s="542"/>
      <c r="V83" s="542"/>
      <c r="W83" s="542"/>
      <c r="X83" s="542"/>
      <c r="Y83" s="543"/>
      <c r="Z83" s="154"/>
      <c r="AA83" s="154"/>
      <c r="AB83" s="154"/>
      <c r="AC83" s="154"/>
      <c r="AD83" s="154"/>
      <c r="AE83" s="154"/>
      <c r="AF83" s="191"/>
      <c r="AG83" s="136"/>
      <c r="AH83" s="192"/>
      <c r="AI83" s="192"/>
      <c r="AJ83" s="192"/>
      <c r="AK83" s="192"/>
      <c r="AL83" s="192"/>
      <c r="AM83" s="192"/>
      <c r="AN83" s="192"/>
      <c r="AO83" s="192"/>
      <c r="AP83" s="192"/>
      <c r="AQ83" s="192"/>
      <c r="AR83" s="192"/>
      <c r="AS83" s="192"/>
      <c r="AT83" s="192"/>
      <c r="AU83" s="192"/>
      <c r="AV83" s="192"/>
      <c r="AW83" s="192"/>
      <c r="AX83" s="192"/>
      <c r="AY83" s="192"/>
      <c r="AZ83" s="192"/>
      <c r="BA83" s="193"/>
    </row>
    <row r="84" spans="2:53" ht="5.0999999999999996" customHeight="1" x14ac:dyDescent="0.15">
      <c r="B84" s="520" t="s">
        <v>265</v>
      </c>
      <c r="C84" s="521"/>
      <c r="D84" s="521"/>
      <c r="E84" s="521"/>
      <c r="F84" s="521"/>
      <c r="G84" s="521"/>
      <c r="H84" s="521"/>
      <c r="I84" s="521"/>
      <c r="J84" s="521"/>
      <c r="K84" s="521"/>
      <c r="L84" s="521"/>
      <c r="M84" s="521"/>
      <c r="N84" s="522"/>
      <c r="O84" s="520" t="s">
        <v>534</v>
      </c>
      <c r="P84" s="521"/>
      <c r="Q84" s="521"/>
      <c r="R84" s="521"/>
      <c r="S84" s="521"/>
      <c r="T84" s="521"/>
      <c r="U84" s="521"/>
      <c r="V84" s="521"/>
      <c r="W84" s="521"/>
      <c r="X84" s="521"/>
      <c r="Y84" s="522"/>
      <c r="Z84" s="52"/>
      <c r="AA84" s="52"/>
      <c r="AB84" s="52"/>
      <c r="AC84" s="52"/>
      <c r="AD84" s="52"/>
      <c r="AE84" s="52"/>
      <c r="AF84" s="53"/>
      <c r="AG84" s="54"/>
      <c r="AH84" s="54"/>
      <c r="AI84" s="54"/>
      <c r="AJ84" s="54"/>
      <c r="AK84" s="54"/>
      <c r="AL84" s="54"/>
      <c r="AM84" s="54"/>
      <c r="AN84" s="54"/>
      <c r="AO84" s="54"/>
      <c r="AP84" s="54"/>
      <c r="AQ84" s="54"/>
      <c r="AR84" s="54"/>
      <c r="AS84" s="54"/>
      <c r="AT84" s="54"/>
      <c r="AU84" s="54"/>
      <c r="AV84" s="54"/>
      <c r="AW84" s="54"/>
      <c r="AX84" s="54"/>
      <c r="AY84" s="54"/>
      <c r="AZ84" s="54"/>
      <c r="BA84" s="55"/>
    </row>
    <row r="85" spans="2:53" ht="14.25" x14ac:dyDescent="0.15">
      <c r="B85" s="523"/>
      <c r="C85" s="524"/>
      <c r="D85" s="524"/>
      <c r="E85" s="524"/>
      <c r="F85" s="524"/>
      <c r="G85" s="524"/>
      <c r="H85" s="524"/>
      <c r="I85" s="524"/>
      <c r="J85" s="524"/>
      <c r="K85" s="524"/>
      <c r="L85" s="524"/>
      <c r="M85" s="524"/>
      <c r="N85" s="525"/>
      <c r="O85" s="523"/>
      <c r="P85" s="524"/>
      <c r="Q85" s="524"/>
      <c r="R85" s="524"/>
      <c r="S85" s="524"/>
      <c r="T85" s="524"/>
      <c r="U85" s="524"/>
      <c r="V85" s="524"/>
      <c r="W85" s="524"/>
      <c r="X85" s="524"/>
      <c r="Y85" s="525"/>
      <c r="Z85" s="52"/>
      <c r="AA85" s="52"/>
      <c r="AB85" s="52"/>
      <c r="AC85" s="52"/>
      <c r="AD85" s="52"/>
      <c r="AE85" s="52"/>
      <c r="AF85" s="56"/>
      <c r="AG85" s="57" t="s">
        <v>488</v>
      </c>
      <c r="AH85" s="58"/>
      <c r="AI85" s="58" t="s">
        <v>32</v>
      </c>
      <c r="AJ85" s="58"/>
      <c r="AK85" s="58"/>
      <c r="AL85" s="58"/>
      <c r="AM85" s="58"/>
      <c r="AN85" s="58"/>
      <c r="AO85" s="108"/>
      <c r="AP85" s="184"/>
      <c r="AQ85" s="184"/>
      <c r="AR85" s="184"/>
      <c r="AS85" s="184"/>
      <c r="AT85" s="184"/>
      <c r="AU85" s="58"/>
      <c r="AV85" s="58"/>
      <c r="AW85" s="58"/>
      <c r="AX85" s="58"/>
      <c r="AY85" s="58"/>
      <c r="AZ85" s="58"/>
      <c r="BA85" s="59"/>
    </row>
    <row r="86" spans="2:53" ht="5.0999999999999996" customHeight="1" x14ac:dyDescent="0.15">
      <c r="B86" s="523"/>
      <c r="C86" s="524"/>
      <c r="D86" s="524"/>
      <c r="E86" s="524"/>
      <c r="F86" s="524"/>
      <c r="G86" s="524"/>
      <c r="H86" s="524"/>
      <c r="I86" s="524"/>
      <c r="J86" s="524"/>
      <c r="K86" s="524"/>
      <c r="L86" s="524"/>
      <c r="M86" s="524"/>
      <c r="N86" s="525"/>
      <c r="O86" s="523"/>
      <c r="P86" s="524"/>
      <c r="Q86" s="524"/>
      <c r="R86" s="524"/>
      <c r="S86" s="524"/>
      <c r="T86" s="524"/>
      <c r="U86" s="524"/>
      <c r="V86" s="524"/>
      <c r="W86" s="524"/>
      <c r="X86" s="524"/>
      <c r="Y86" s="525"/>
      <c r="Z86" s="52"/>
      <c r="AA86" s="52"/>
      <c r="AB86" s="52"/>
      <c r="AC86" s="52"/>
      <c r="AD86" s="52"/>
      <c r="AE86" s="52"/>
      <c r="AF86" s="56"/>
      <c r="AG86" s="57"/>
      <c r="AH86" s="58"/>
      <c r="AI86" s="58"/>
      <c r="AJ86" s="58"/>
      <c r="AK86" s="58"/>
      <c r="AL86" s="58"/>
      <c r="AM86" s="58"/>
      <c r="AN86" s="58"/>
      <c r="AO86" s="108"/>
      <c r="AP86" s="184"/>
      <c r="AQ86" s="184"/>
      <c r="AR86" s="184"/>
      <c r="AS86" s="184"/>
      <c r="AT86" s="184"/>
      <c r="AU86" s="58"/>
      <c r="AV86" s="58"/>
      <c r="AW86" s="58"/>
      <c r="AX86" s="58"/>
      <c r="AY86" s="58"/>
      <c r="AZ86" s="58"/>
      <c r="BA86" s="59"/>
    </row>
    <row r="87" spans="2:53" ht="14.25" x14ac:dyDescent="0.15">
      <c r="B87" s="523"/>
      <c r="C87" s="524"/>
      <c r="D87" s="524"/>
      <c r="E87" s="524"/>
      <c r="F87" s="524"/>
      <c r="G87" s="524"/>
      <c r="H87" s="524"/>
      <c r="I87" s="524"/>
      <c r="J87" s="524"/>
      <c r="K87" s="524"/>
      <c r="L87" s="524"/>
      <c r="M87" s="524"/>
      <c r="N87" s="525"/>
      <c r="O87" s="523"/>
      <c r="P87" s="524"/>
      <c r="Q87" s="524"/>
      <c r="R87" s="524"/>
      <c r="S87" s="524"/>
      <c r="T87" s="524"/>
      <c r="U87" s="524"/>
      <c r="V87" s="524"/>
      <c r="W87" s="524"/>
      <c r="X87" s="524"/>
      <c r="Y87" s="525"/>
      <c r="Z87" s="52"/>
      <c r="AA87" s="52"/>
      <c r="AB87" s="52"/>
      <c r="AC87" s="52"/>
      <c r="AD87" s="52"/>
      <c r="AE87" s="52"/>
      <c r="AF87" s="56"/>
      <c r="AG87" s="57" t="s">
        <v>1</v>
      </c>
      <c r="AH87" s="58"/>
      <c r="AI87" s="58" t="s">
        <v>307</v>
      </c>
      <c r="AJ87" s="58"/>
      <c r="AK87" s="58"/>
      <c r="AL87" s="58"/>
      <c r="AM87" s="58"/>
      <c r="AN87" s="58"/>
      <c r="AO87" s="108"/>
      <c r="AP87" s="184"/>
      <c r="AQ87" s="184"/>
      <c r="AR87" s="184"/>
      <c r="AS87" s="184"/>
      <c r="AT87" s="184"/>
      <c r="AU87" s="58"/>
      <c r="AV87" s="58"/>
      <c r="AW87" s="58"/>
      <c r="AX87" s="58"/>
      <c r="AY87" s="58"/>
      <c r="AZ87" s="58"/>
      <c r="BA87" s="59"/>
    </row>
    <row r="88" spans="2:53" ht="5.0999999999999996" customHeight="1" thickBot="1" x14ac:dyDescent="0.2">
      <c r="B88" s="526"/>
      <c r="C88" s="527"/>
      <c r="D88" s="527"/>
      <c r="E88" s="527"/>
      <c r="F88" s="527"/>
      <c r="G88" s="527"/>
      <c r="H88" s="527"/>
      <c r="I88" s="527"/>
      <c r="J88" s="527"/>
      <c r="K88" s="527"/>
      <c r="L88" s="527"/>
      <c r="M88" s="527"/>
      <c r="N88" s="528"/>
      <c r="O88" s="526"/>
      <c r="P88" s="527"/>
      <c r="Q88" s="527"/>
      <c r="R88" s="527"/>
      <c r="S88" s="527"/>
      <c r="T88" s="527"/>
      <c r="U88" s="527"/>
      <c r="V88" s="527"/>
      <c r="W88" s="527"/>
      <c r="X88" s="527"/>
      <c r="Y88" s="528"/>
      <c r="Z88" s="52"/>
      <c r="AA88" s="52"/>
      <c r="AB88" s="52"/>
      <c r="AC88" s="52"/>
      <c r="AD88" s="52"/>
      <c r="AE88" s="52"/>
      <c r="AF88" s="61"/>
      <c r="AG88" s="62"/>
      <c r="AH88" s="62"/>
      <c r="AI88" s="62"/>
      <c r="AJ88" s="62"/>
      <c r="AK88" s="62"/>
      <c r="AL88" s="62"/>
      <c r="AM88" s="62"/>
      <c r="AN88" s="62"/>
      <c r="AO88" s="62"/>
      <c r="AP88" s="62"/>
      <c r="AQ88" s="62"/>
      <c r="AR88" s="62"/>
      <c r="AS88" s="62"/>
      <c r="AT88" s="62"/>
      <c r="AU88" s="62"/>
      <c r="AV88" s="62"/>
      <c r="AW88" s="62"/>
      <c r="AX88" s="62"/>
      <c r="AY88" s="62"/>
      <c r="AZ88" s="62"/>
      <c r="BA88" s="63"/>
    </row>
    <row r="89" spans="2:53" ht="4.5" customHeight="1" x14ac:dyDescent="0.15">
      <c r="B89" s="449" t="s">
        <v>39</v>
      </c>
      <c r="C89" s="450"/>
      <c r="D89" s="450"/>
      <c r="E89" s="450"/>
      <c r="F89" s="450"/>
      <c r="G89" s="450"/>
      <c r="H89" s="450"/>
      <c r="I89" s="450"/>
      <c r="J89" s="450"/>
      <c r="K89" s="450"/>
      <c r="L89" s="450"/>
      <c r="M89" s="450"/>
      <c r="N89" s="451"/>
      <c r="O89" s="449" t="s">
        <v>28</v>
      </c>
      <c r="P89" s="450"/>
      <c r="Q89" s="450"/>
      <c r="R89" s="450"/>
      <c r="S89" s="450"/>
      <c r="T89" s="450"/>
      <c r="U89" s="450"/>
      <c r="V89" s="450"/>
      <c r="W89" s="450"/>
      <c r="X89" s="450"/>
      <c r="Y89" s="451"/>
      <c r="AF89" s="26"/>
      <c r="AG89" s="27"/>
      <c r="AH89" s="27"/>
      <c r="AI89" s="27"/>
      <c r="AJ89" s="27"/>
      <c r="AK89" s="27"/>
      <c r="AL89" s="27"/>
      <c r="AM89" s="27"/>
      <c r="AN89" s="27"/>
      <c r="AO89" s="27"/>
      <c r="AP89" s="27"/>
      <c r="AQ89" s="27"/>
      <c r="AR89" s="27"/>
      <c r="AS89" s="27"/>
      <c r="AT89" s="27"/>
      <c r="AU89" s="27"/>
      <c r="AV89" s="27"/>
      <c r="AW89" s="27"/>
      <c r="AX89" s="27"/>
      <c r="AY89" s="27"/>
      <c r="AZ89" s="27"/>
      <c r="BA89" s="28"/>
    </row>
    <row r="90" spans="2:53" ht="14.25" x14ac:dyDescent="0.15">
      <c r="B90" s="452"/>
      <c r="C90" s="453"/>
      <c r="D90" s="453"/>
      <c r="E90" s="453"/>
      <c r="F90" s="453"/>
      <c r="G90" s="453"/>
      <c r="H90" s="453"/>
      <c r="I90" s="453"/>
      <c r="J90" s="453"/>
      <c r="K90" s="453"/>
      <c r="L90" s="453"/>
      <c r="M90" s="453"/>
      <c r="N90" s="454"/>
      <c r="O90" s="452"/>
      <c r="P90" s="453"/>
      <c r="Q90" s="453"/>
      <c r="R90" s="453"/>
      <c r="S90" s="453"/>
      <c r="T90" s="453"/>
      <c r="U90" s="453"/>
      <c r="V90" s="453"/>
      <c r="W90" s="453"/>
      <c r="X90" s="453"/>
      <c r="Y90" s="454"/>
      <c r="AF90" s="20"/>
      <c r="AG90" s="9" t="s">
        <v>1</v>
      </c>
      <c r="AH90" s="21"/>
      <c r="AI90" s="21" t="s">
        <v>30</v>
      </c>
      <c r="AJ90" s="21"/>
      <c r="AK90" s="21"/>
      <c r="AM90" s="125" t="s">
        <v>272</v>
      </c>
      <c r="AN90" s="21"/>
      <c r="AO90" s="98"/>
      <c r="AP90" s="32"/>
      <c r="AQ90" s="32"/>
      <c r="AR90" s="32"/>
      <c r="AS90" s="32"/>
      <c r="AT90" s="32"/>
      <c r="AU90" s="21"/>
      <c r="AV90" s="21"/>
      <c r="AW90" s="21"/>
      <c r="AX90" s="21"/>
      <c r="AY90" s="21"/>
      <c r="AZ90" s="21"/>
      <c r="BA90" s="22"/>
    </row>
    <row r="91" spans="2:53" ht="5.0999999999999996" customHeight="1" x14ac:dyDescent="0.15">
      <c r="B91" s="452"/>
      <c r="C91" s="453"/>
      <c r="D91" s="453"/>
      <c r="E91" s="453"/>
      <c r="F91" s="453"/>
      <c r="G91" s="453"/>
      <c r="H91" s="453"/>
      <c r="I91" s="453"/>
      <c r="J91" s="453"/>
      <c r="K91" s="453"/>
      <c r="L91" s="453"/>
      <c r="M91" s="453"/>
      <c r="N91" s="454"/>
      <c r="O91" s="452"/>
      <c r="P91" s="453"/>
      <c r="Q91" s="453"/>
      <c r="R91" s="453"/>
      <c r="S91" s="453"/>
      <c r="T91" s="453"/>
      <c r="U91" s="453"/>
      <c r="V91" s="453"/>
      <c r="W91" s="453"/>
      <c r="X91" s="453"/>
      <c r="Y91" s="454"/>
      <c r="AF91" s="20"/>
      <c r="AG91" s="9"/>
      <c r="AH91" s="21"/>
      <c r="AJ91" s="21"/>
      <c r="AK91" s="21"/>
      <c r="AL91" s="21"/>
      <c r="AM91" s="21"/>
      <c r="AN91" s="21"/>
      <c r="AO91" s="98"/>
      <c r="AP91" s="32"/>
      <c r="AQ91" s="32"/>
      <c r="AR91" s="32"/>
      <c r="AS91" s="32"/>
      <c r="AT91" s="32"/>
      <c r="AU91" s="21"/>
      <c r="AV91" s="21"/>
      <c r="AW91" s="21"/>
      <c r="AX91" s="21"/>
      <c r="AY91" s="21"/>
      <c r="AZ91" s="21"/>
      <c r="BA91" s="22"/>
    </row>
    <row r="92" spans="2:53" ht="14.25" x14ac:dyDescent="0.15">
      <c r="B92" s="452"/>
      <c r="C92" s="453"/>
      <c r="D92" s="453"/>
      <c r="E92" s="453"/>
      <c r="F92" s="453"/>
      <c r="G92" s="453"/>
      <c r="H92" s="453"/>
      <c r="I92" s="453"/>
      <c r="J92" s="453"/>
      <c r="K92" s="453"/>
      <c r="L92" s="453"/>
      <c r="M92" s="453"/>
      <c r="N92" s="454"/>
      <c r="O92" s="452"/>
      <c r="P92" s="453"/>
      <c r="Q92" s="453"/>
      <c r="R92" s="453"/>
      <c r="S92" s="453"/>
      <c r="T92" s="453"/>
      <c r="U92" s="453"/>
      <c r="V92" s="453"/>
      <c r="W92" s="453"/>
      <c r="X92" s="453"/>
      <c r="Y92" s="454"/>
      <c r="AF92" s="20"/>
      <c r="AG92" s="9" t="s">
        <v>1</v>
      </c>
      <c r="AH92" s="21"/>
      <c r="AI92" s="21" t="s">
        <v>308</v>
      </c>
      <c r="AJ92" s="21"/>
      <c r="AK92" s="21"/>
      <c r="AL92" s="21"/>
      <c r="AM92" s="21"/>
      <c r="AN92" s="21"/>
      <c r="AO92" s="98"/>
      <c r="AP92" s="32"/>
      <c r="AQ92" s="32"/>
      <c r="AR92" s="32"/>
      <c r="AS92" s="32"/>
      <c r="AT92" s="32"/>
      <c r="AU92" s="21"/>
      <c r="AV92" s="21"/>
      <c r="AW92" s="21"/>
      <c r="AX92" s="21"/>
      <c r="AY92" s="21"/>
      <c r="AZ92" s="21"/>
      <c r="BA92" s="22"/>
    </row>
    <row r="93" spans="2:53" ht="5.0999999999999996" customHeight="1" thickBot="1" x14ac:dyDescent="0.2">
      <c r="B93" s="455"/>
      <c r="C93" s="456"/>
      <c r="D93" s="456"/>
      <c r="E93" s="456"/>
      <c r="F93" s="456"/>
      <c r="G93" s="456"/>
      <c r="H93" s="456"/>
      <c r="I93" s="456"/>
      <c r="J93" s="456"/>
      <c r="K93" s="456"/>
      <c r="L93" s="456"/>
      <c r="M93" s="456"/>
      <c r="N93" s="457"/>
      <c r="O93" s="455"/>
      <c r="P93" s="456"/>
      <c r="Q93" s="456"/>
      <c r="R93" s="456"/>
      <c r="S93" s="456"/>
      <c r="T93" s="456"/>
      <c r="U93" s="456"/>
      <c r="V93" s="456"/>
      <c r="W93" s="456"/>
      <c r="X93" s="456"/>
      <c r="Y93" s="457"/>
      <c r="AF93" s="29"/>
      <c r="AG93" s="30"/>
      <c r="AH93" s="30"/>
      <c r="AI93" s="41"/>
      <c r="AJ93" s="30"/>
      <c r="AK93" s="30"/>
      <c r="AL93" s="30"/>
      <c r="AM93" s="30"/>
      <c r="AN93" s="30"/>
      <c r="AO93" s="30"/>
      <c r="AP93" s="30"/>
      <c r="AQ93" s="30"/>
      <c r="AR93" s="30"/>
      <c r="AS93" s="30"/>
      <c r="AT93" s="30"/>
      <c r="AU93" s="30"/>
      <c r="AV93" s="30"/>
      <c r="AW93" s="30"/>
      <c r="AX93" s="30"/>
      <c r="AY93" s="30"/>
      <c r="AZ93" s="30"/>
      <c r="BA93" s="31"/>
    </row>
    <row r="94" spans="2:53" ht="5.0999999999999996" customHeight="1" x14ac:dyDescent="0.15">
      <c r="B94" s="449" t="s">
        <v>546</v>
      </c>
      <c r="C94" s="450"/>
      <c r="D94" s="450"/>
      <c r="E94" s="450"/>
      <c r="F94" s="450"/>
      <c r="G94" s="450"/>
      <c r="H94" s="450"/>
      <c r="I94" s="450"/>
      <c r="J94" s="450"/>
      <c r="K94" s="450"/>
      <c r="L94" s="450"/>
      <c r="M94" s="450"/>
      <c r="N94" s="451"/>
      <c r="O94" s="449" t="s">
        <v>33</v>
      </c>
      <c r="P94" s="450"/>
      <c r="Q94" s="450"/>
      <c r="R94" s="450"/>
      <c r="S94" s="450"/>
      <c r="T94" s="450"/>
      <c r="U94" s="450"/>
      <c r="V94" s="450"/>
      <c r="W94" s="450"/>
      <c r="X94" s="450"/>
      <c r="Y94" s="451"/>
      <c r="AF94" s="26"/>
      <c r="AG94" s="27"/>
      <c r="AH94" s="27"/>
      <c r="AI94" s="27"/>
      <c r="AJ94" s="27"/>
      <c r="AK94" s="27"/>
      <c r="AL94" s="27"/>
      <c r="AM94" s="27"/>
      <c r="AN94" s="27"/>
      <c r="AO94" s="27"/>
      <c r="AP94" s="27"/>
      <c r="AQ94" s="27"/>
      <c r="AR94" s="27"/>
      <c r="AS94" s="27"/>
      <c r="AT94" s="27"/>
      <c r="AU94" s="27"/>
      <c r="AV94" s="27"/>
      <c r="AW94" s="27"/>
      <c r="AX94" s="27"/>
      <c r="AY94" s="27"/>
      <c r="AZ94" s="27"/>
      <c r="BA94" s="28"/>
    </row>
    <row r="95" spans="2:53" ht="14.25" x14ac:dyDescent="0.15">
      <c r="B95" s="452"/>
      <c r="C95" s="453"/>
      <c r="D95" s="453"/>
      <c r="E95" s="453"/>
      <c r="F95" s="453"/>
      <c r="G95" s="453"/>
      <c r="H95" s="453"/>
      <c r="I95" s="453"/>
      <c r="J95" s="453"/>
      <c r="K95" s="453"/>
      <c r="L95" s="453"/>
      <c r="M95" s="453"/>
      <c r="N95" s="454"/>
      <c r="O95" s="452"/>
      <c r="P95" s="453"/>
      <c r="Q95" s="453"/>
      <c r="R95" s="453"/>
      <c r="S95" s="453"/>
      <c r="T95" s="453"/>
      <c r="U95" s="453"/>
      <c r="V95" s="453"/>
      <c r="W95" s="453"/>
      <c r="X95" s="453"/>
      <c r="Y95" s="454"/>
      <c r="AF95" s="20"/>
      <c r="AG95" s="9" t="s">
        <v>1</v>
      </c>
      <c r="AH95" s="21"/>
      <c r="AI95" s="21" t="s">
        <v>30</v>
      </c>
      <c r="AJ95" s="21"/>
      <c r="AK95" s="21"/>
      <c r="AM95" s="125" t="s">
        <v>273</v>
      </c>
      <c r="AN95" s="21"/>
      <c r="AO95" s="98"/>
      <c r="AP95" s="32"/>
      <c r="AQ95" s="32"/>
      <c r="AR95" s="32"/>
      <c r="AS95" s="32"/>
      <c r="AT95" s="32"/>
      <c r="AU95" s="21"/>
      <c r="AV95" s="21"/>
      <c r="AW95" s="21"/>
      <c r="AX95" s="21"/>
      <c r="AY95" s="21"/>
      <c r="AZ95" s="21"/>
      <c r="BA95" s="22"/>
    </row>
    <row r="96" spans="2:53" ht="5.0999999999999996" customHeight="1" x14ac:dyDescent="0.15">
      <c r="B96" s="452"/>
      <c r="C96" s="453"/>
      <c r="D96" s="453"/>
      <c r="E96" s="453"/>
      <c r="F96" s="453"/>
      <c r="G96" s="453"/>
      <c r="H96" s="453"/>
      <c r="I96" s="453"/>
      <c r="J96" s="453"/>
      <c r="K96" s="453"/>
      <c r="L96" s="453"/>
      <c r="M96" s="453"/>
      <c r="N96" s="454"/>
      <c r="O96" s="452"/>
      <c r="P96" s="453"/>
      <c r="Q96" s="453"/>
      <c r="R96" s="453"/>
      <c r="S96" s="453"/>
      <c r="T96" s="453"/>
      <c r="U96" s="453"/>
      <c r="V96" s="453"/>
      <c r="W96" s="453"/>
      <c r="X96" s="453"/>
      <c r="Y96" s="454"/>
      <c r="AF96" s="20"/>
      <c r="AG96" s="9"/>
      <c r="AH96" s="21"/>
      <c r="AJ96" s="21"/>
      <c r="AK96" s="21"/>
      <c r="AL96" s="21"/>
      <c r="AM96" s="21"/>
      <c r="AN96" s="21"/>
      <c r="AO96" s="98"/>
      <c r="AP96" s="32"/>
      <c r="AQ96" s="32"/>
      <c r="AR96" s="32"/>
      <c r="AS96" s="32"/>
      <c r="AT96" s="32"/>
      <c r="AU96" s="21"/>
      <c r="AV96" s="21"/>
      <c r="AW96" s="21"/>
      <c r="AX96" s="21"/>
      <c r="AY96" s="21"/>
      <c r="AZ96" s="21"/>
      <c r="BA96" s="22"/>
    </row>
    <row r="97" spans="2:53" ht="14.25" x14ac:dyDescent="0.15">
      <c r="B97" s="452"/>
      <c r="C97" s="453"/>
      <c r="D97" s="453"/>
      <c r="E97" s="453"/>
      <c r="F97" s="453"/>
      <c r="G97" s="453"/>
      <c r="H97" s="453"/>
      <c r="I97" s="453"/>
      <c r="J97" s="453"/>
      <c r="K97" s="453"/>
      <c r="L97" s="453"/>
      <c r="M97" s="453"/>
      <c r="N97" s="454"/>
      <c r="O97" s="452"/>
      <c r="P97" s="453"/>
      <c r="Q97" s="453"/>
      <c r="R97" s="453"/>
      <c r="S97" s="453"/>
      <c r="T97" s="453"/>
      <c r="U97" s="453"/>
      <c r="V97" s="453"/>
      <c r="W97" s="453"/>
      <c r="X97" s="453"/>
      <c r="Y97" s="454"/>
      <c r="AF97" s="20"/>
      <c r="AG97" s="9" t="s">
        <v>1</v>
      </c>
      <c r="AH97" s="21"/>
      <c r="AI97" s="21" t="s">
        <v>308</v>
      </c>
      <c r="AJ97" s="21"/>
      <c r="AK97" s="21"/>
      <c r="AL97" s="21"/>
      <c r="AM97" s="21"/>
      <c r="AN97" s="21"/>
      <c r="AO97" s="98"/>
      <c r="AP97" s="32"/>
      <c r="AQ97" s="32"/>
      <c r="AR97" s="32"/>
      <c r="AS97" s="32"/>
      <c r="AT97" s="32"/>
      <c r="AU97" s="21"/>
      <c r="AV97" s="21"/>
      <c r="AW97" s="21"/>
      <c r="AX97" s="21"/>
      <c r="AY97" s="21"/>
      <c r="AZ97" s="21"/>
      <c r="BA97" s="22"/>
    </row>
    <row r="98" spans="2:53" ht="5.0999999999999996" customHeight="1" thickBot="1" x14ac:dyDescent="0.2">
      <c r="B98" s="455"/>
      <c r="C98" s="456"/>
      <c r="D98" s="456"/>
      <c r="E98" s="456"/>
      <c r="F98" s="456"/>
      <c r="G98" s="456"/>
      <c r="H98" s="456"/>
      <c r="I98" s="456"/>
      <c r="J98" s="456"/>
      <c r="K98" s="456"/>
      <c r="L98" s="456"/>
      <c r="M98" s="456"/>
      <c r="N98" s="457"/>
      <c r="O98" s="455"/>
      <c r="P98" s="456"/>
      <c r="Q98" s="456"/>
      <c r="R98" s="456"/>
      <c r="S98" s="456"/>
      <c r="T98" s="456"/>
      <c r="U98" s="456"/>
      <c r="V98" s="456"/>
      <c r="W98" s="456"/>
      <c r="X98" s="456"/>
      <c r="Y98" s="457"/>
      <c r="AF98" s="29"/>
      <c r="AG98" s="30"/>
      <c r="AH98" s="30"/>
      <c r="AI98" s="41"/>
      <c r="AJ98" s="30"/>
      <c r="AK98" s="30"/>
      <c r="AL98" s="30"/>
      <c r="AM98" s="30"/>
      <c r="AN98" s="30"/>
      <c r="AO98" s="30"/>
      <c r="AP98" s="30"/>
      <c r="AQ98" s="30"/>
      <c r="AR98" s="30"/>
      <c r="AS98" s="30"/>
      <c r="AT98" s="30"/>
      <c r="AU98" s="30"/>
      <c r="AV98" s="30"/>
      <c r="AW98" s="30"/>
      <c r="AX98" s="30"/>
      <c r="AY98" s="30"/>
      <c r="AZ98" s="30"/>
      <c r="BA98" s="31"/>
    </row>
    <row r="99" spans="2:53" ht="5.0999999999999996" customHeight="1" x14ac:dyDescent="0.15">
      <c r="B99" s="449" t="s">
        <v>34</v>
      </c>
      <c r="C99" s="450"/>
      <c r="D99" s="450"/>
      <c r="E99" s="450"/>
      <c r="F99" s="450"/>
      <c r="G99" s="450"/>
      <c r="H99" s="450"/>
      <c r="I99" s="450"/>
      <c r="J99" s="450"/>
      <c r="K99" s="450"/>
      <c r="L99" s="450"/>
      <c r="M99" s="450"/>
      <c r="N99" s="451"/>
      <c r="O99" s="449" t="s">
        <v>24</v>
      </c>
      <c r="P99" s="450"/>
      <c r="Q99" s="450"/>
      <c r="R99" s="450"/>
      <c r="S99" s="450"/>
      <c r="T99" s="450"/>
      <c r="U99" s="450"/>
      <c r="V99" s="450"/>
      <c r="W99" s="450"/>
      <c r="X99" s="450"/>
      <c r="Y99" s="451"/>
      <c r="AF99" s="26"/>
      <c r="AG99" s="27"/>
      <c r="AH99" s="27"/>
      <c r="AI99" s="27"/>
      <c r="AJ99" s="27"/>
      <c r="AK99" s="27"/>
      <c r="AL99" s="27"/>
      <c r="AM99" s="27"/>
      <c r="AN99" s="27"/>
      <c r="AO99" s="27"/>
      <c r="AP99" s="27"/>
      <c r="AQ99" s="27"/>
      <c r="AR99" s="27"/>
      <c r="AS99" s="27"/>
      <c r="AT99" s="27"/>
      <c r="AU99" s="27"/>
      <c r="AV99" s="27"/>
      <c r="AW99" s="27"/>
      <c r="AX99" s="27"/>
      <c r="AY99" s="27"/>
      <c r="AZ99" s="27"/>
      <c r="BA99" s="28"/>
    </row>
    <row r="100" spans="2:53" ht="14.25" x14ac:dyDescent="0.15">
      <c r="B100" s="452"/>
      <c r="C100" s="453"/>
      <c r="D100" s="453"/>
      <c r="E100" s="453"/>
      <c r="F100" s="453"/>
      <c r="G100" s="453"/>
      <c r="H100" s="453"/>
      <c r="I100" s="453"/>
      <c r="J100" s="453"/>
      <c r="K100" s="453"/>
      <c r="L100" s="453"/>
      <c r="M100" s="453"/>
      <c r="N100" s="454"/>
      <c r="O100" s="452"/>
      <c r="P100" s="453"/>
      <c r="Q100" s="453"/>
      <c r="R100" s="453"/>
      <c r="S100" s="453"/>
      <c r="T100" s="453"/>
      <c r="U100" s="453"/>
      <c r="V100" s="453"/>
      <c r="W100" s="453"/>
      <c r="X100" s="453"/>
      <c r="Y100" s="454"/>
      <c r="AF100" s="20"/>
      <c r="AG100" s="9" t="s">
        <v>1</v>
      </c>
      <c r="AH100" s="21"/>
      <c r="AI100" s="21" t="s">
        <v>36</v>
      </c>
      <c r="AJ100" s="21"/>
      <c r="AK100" s="21"/>
      <c r="AL100" s="21"/>
      <c r="AM100" s="125" t="s">
        <v>275</v>
      </c>
      <c r="AN100" s="21"/>
      <c r="AO100" s="98"/>
      <c r="AP100" s="32"/>
      <c r="AQ100" s="32"/>
      <c r="AR100" s="32"/>
      <c r="AS100" s="32"/>
      <c r="AT100" s="32"/>
      <c r="AU100" s="21"/>
      <c r="AV100" s="21"/>
      <c r="AW100" s="21"/>
      <c r="AX100" s="21"/>
      <c r="AY100" s="21"/>
      <c r="AZ100" s="21"/>
      <c r="BA100" s="22"/>
    </row>
    <row r="101" spans="2:53" ht="5.0999999999999996" customHeight="1" x14ac:dyDescent="0.15">
      <c r="B101" s="452"/>
      <c r="C101" s="453"/>
      <c r="D101" s="453"/>
      <c r="E101" s="453"/>
      <c r="F101" s="453"/>
      <c r="G101" s="453"/>
      <c r="H101" s="453"/>
      <c r="I101" s="453"/>
      <c r="J101" s="453"/>
      <c r="K101" s="453"/>
      <c r="L101" s="453"/>
      <c r="M101" s="453"/>
      <c r="N101" s="454"/>
      <c r="O101" s="452"/>
      <c r="P101" s="453"/>
      <c r="Q101" s="453"/>
      <c r="R101" s="453"/>
      <c r="S101" s="453"/>
      <c r="T101" s="453"/>
      <c r="U101" s="453"/>
      <c r="V101" s="453"/>
      <c r="W101" s="453"/>
      <c r="X101" s="453"/>
      <c r="Y101" s="454"/>
      <c r="AF101" s="20"/>
      <c r="AG101" s="9"/>
      <c r="AH101" s="21"/>
      <c r="AJ101" s="21"/>
      <c r="AK101" s="21"/>
      <c r="AL101" s="21"/>
      <c r="AM101" s="21"/>
      <c r="AN101" s="21"/>
      <c r="AO101" s="98"/>
      <c r="AP101" s="32"/>
      <c r="AQ101" s="32"/>
      <c r="AR101" s="32"/>
      <c r="AS101" s="32"/>
      <c r="AT101" s="32"/>
      <c r="AU101" s="21"/>
      <c r="AV101" s="21"/>
      <c r="AW101" s="21"/>
      <c r="AX101" s="21"/>
      <c r="AY101" s="21"/>
      <c r="AZ101" s="21"/>
      <c r="BA101" s="22"/>
    </row>
    <row r="102" spans="2:53" ht="14.25" x14ac:dyDescent="0.15">
      <c r="B102" s="452"/>
      <c r="C102" s="453"/>
      <c r="D102" s="453"/>
      <c r="E102" s="453"/>
      <c r="F102" s="453"/>
      <c r="G102" s="453"/>
      <c r="H102" s="453"/>
      <c r="I102" s="453"/>
      <c r="J102" s="453"/>
      <c r="K102" s="453"/>
      <c r="L102" s="453"/>
      <c r="M102" s="453"/>
      <c r="N102" s="454"/>
      <c r="O102" s="452"/>
      <c r="P102" s="453"/>
      <c r="Q102" s="453"/>
      <c r="R102" s="453"/>
      <c r="S102" s="453"/>
      <c r="T102" s="453"/>
      <c r="U102" s="453"/>
      <c r="V102" s="453"/>
      <c r="W102" s="453"/>
      <c r="X102" s="453"/>
      <c r="Y102" s="454"/>
      <c r="AF102" s="20"/>
      <c r="AG102" s="9" t="s">
        <v>1</v>
      </c>
      <c r="AH102" s="21"/>
      <c r="AI102" s="21" t="s">
        <v>309</v>
      </c>
      <c r="AJ102" s="21"/>
      <c r="AK102" s="21"/>
      <c r="AL102" s="21"/>
      <c r="AM102" s="21"/>
      <c r="AN102" s="21"/>
      <c r="AO102" s="98"/>
      <c r="AP102" s="32"/>
      <c r="AQ102" s="32"/>
      <c r="AR102" s="32"/>
      <c r="AS102" s="32"/>
      <c r="AT102" s="32"/>
      <c r="AU102" s="21"/>
      <c r="AV102" s="21"/>
      <c r="AW102" s="21"/>
      <c r="AX102" s="21"/>
      <c r="AY102" s="21"/>
      <c r="AZ102" s="21"/>
      <c r="BA102" s="22"/>
    </row>
    <row r="103" spans="2:53" ht="5.0999999999999996" customHeight="1" thickBot="1" x14ac:dyDescent="0.2">
      <c r="B103" s="455"/>
      <c r="C103" s="456"/>
      <c r="D103" s="456"/>
      <c r="E103" s="456"/>
      <c r="F103" s="456"/>
      <c r="G103" s="456"/>
      <c r="H103" s="456"/>
      <c r="I103" s="456"/>
      <c r="J103" s="456"/>
      <c r="K103" s="456"/>
      <c r="L103" s="456"/>
      <c r="M103" s="456"/>
      <c r="N103" s="457"/>
      <c r="O103" s="455"/>
      <c r="P103" s="456"/>
      <c r="Q103" s="456"/>
      <c r="R103" s="456"/>
      <c r="S103" s="456"/>
      <c r="T103" s="456"/>
      <c r="U103" s="456"/>
      <c r="V103" s="456"/>
      <c r="W103" s="456"/>
      <c r="X103" s="456"/>
      <c r="Y103" s="457"/>
      <c r="AF103" s="29"/>
      <c r="AG103" s="30"/>
      <c r="AH103" s="30"/>
      <c r="AI103" s="41"/>
      <c r="AJ103" s="30"/>
      <c r="AK103" s="30"/>
      <c r="AL103" s="30"/>
      <c r="AM103" s="30"/>
      <c r="AN103" s="30"/>
      <c r="AO103" s="30"/>
      <c r="AP103" s="30"/>
      <c r="AQ103" s="30"/>
      <c r="AR103" s="30"/>
      <c r="AS103" s="30"/>
      <c r="AT103" s="30"/>
      <c r="AU103" s="30"/>
      <c r="AV103" s="30"/>
      <c r="AW103" s="30"/>
      <c r="AX103" s="30"/>
      <c r="AY103" s="30"/>
      <c r="AZ103" s="30"/>
      <c r="BA103" s="31"/>
    </row>
    <row r="104" spans="2:53" ht="5.0999999999999996" customHeight="1" x14ac:dyDescent="0.15">
      <c r="B104" s="449" t="s">
        <v>35</v>
      </c>
      <c r="C104" s="450"/>
      <c r="D104" s="450"/>
      <c r="E104" s="450"/>
      <c r="F104" s="450"/>
      <c r="G104" s="450"/>
      <c r="H104" s="450"/>
      <c r="I104" s="450"/>
      <c r="J104" s="450"/>
      <c r="K104" s="450"/>
      <c r="L104" s="450"/>
      <c r="M104" s="450"/>
      <c r="N104" s="451"/>
      <c r="O104" s="449" t="s">
        <v>24</v>
      </c>
      <c r="P104" s="450"/>
      <c r="Q104" s="450"/>
      <c r="R104" s="450"/>
      <c r="S104" s="450"/>
      <c r="T104" s="450"/>
      <c r="U104" s="450"/>
      <c r="V104" s="450"/>
      <c r="W104" s="450"/>
      <c r="X104" s="450"/>
      <c r="Y104" s="451"/>
      <c r="AF104" s="26"/>
      <c r="AG104" s="27"/>
      <c r="AH104" s="27"/>
      <c r="AI104" s="27"/>
      <c r="AJ104" s="27"/>
      <c r="AK104" s="27"/>
      <c r="AL104" s="27"/>
      <c r="AM104" s="27"/>
      <c r="AN104" s="27"/>
      <c r="AO104" s="27"/>
      <c r="AP104" s="27"/>
      <c r="AQ104" s="27"/>
      <c r="AR104" s="27"/>
      <c r="AS104" s="27"/>
      <c r="AT104" s="27"/>
      <c r="AU104" s="27"/>
      <c r="AV104" s="27"/>
      <c r="AW104" s="27"/>
      <c r="AX104" s="27"/>
      <c r="AY104" s="27"/>
      <c r="AZ104" s="27"/>
      <c r="BA104" s="28"/>
    </row>
    <row r="105" spans="2:53" ht="14.25" x14ac:dyDescent="0.15">
      <c r="B105" s="452"/>
      <c r="C105" s="453"/>
      <c r="D105" s="453"/>
      <c r="E105" s="453"/>
      <c r="F105" s="453"/>
      <c r="G105" s="453"/>
      <c r="H105" s="453"/>
      <c r="I105" s="453"/>
      <c r="J105" s="453"/>
      <c r="K105" s="453"/>
      <c r="L105" s="453"/>
      <c r="M105" s="453"/>
      <c r="N105" s="454"/>
      <c r="O105" s="452"/>
      <c r="P105" s="453"/>
      <c r="Q105" s="453"/>
      <c r="R105" s="453"/>
      <c r="S105" s="453"/>
      <c r="T105" s="453"/>
      <c r="U105" s="453"/>
      <c r="V105" s="453"/>
      <c r="W105" s="453"/>
      <c r="X105" s="453"/>
      <c r="Y105" s="454"/>
      <c r="AF105" s="20"/>
      <c r="AG105" s="9" t="s">
        <v>1</v>
      </c>
      <c r="AH105" s="21"/>
      <c r="AI105" s="21" t="s">
        <v>36</v>
      </c>
      <c r="AJ105" s="21"/>
      <c r="AK105" s="21"/>
      <c r="AL105" s="21"/>
      <c r="AM105" s="125" t="s">
        <v>274</v>
      </c>
      <c r="AN105" s="21"/>
      <c r="AO105" s="98"/>
      <c r="AP105" s="32"/>
      <c r="AQ105" s="32"/>
      <c r="AR105" s="32"/>
      <c r="AS105" s="32"/>
      <c r="AT105" s="32"/>
      <c r="AU105" s="21"/>
      <c r="AV105" s="21"/>
      <c r="AW105" s="21"/>
      <c r="AX105" s="21"/>
      <c r="AY105" s="21"/>
      <c r="AZ105" s="21"/>
      <c r="BA105" s="22"/>
    </row>
    <row r="106" spans="2:53" ht="5.0999999999999996" customHeight="1" x14ac:dyDescent="0.15">
      <c r="B106" s="452"/>
      <c r="C106" s="453"/>
      <c r="D106" s="453"/>
      <c r="E106" s="453"/>
      <c r="F106" s="453"/>
      <c r="G106" s="453"/>
      <c r="H106" s="453"/>
      <c r="I106" s="453"/>
      <c r="J106" s="453"/>
      <c r="K106" s="453"/>
      <c r="L106" s="453"/>
      <c r="M106" s="453"/>
      <c r="N106" s="454"/>
      <c r="O106" s="452"/>
      <c r="P106" s="453"/>
      <c r="Q106" s="453"/>
      <c r="R106" s="453"/>
      <c r="S106" s="453"/>
      <c r="T106" s="453"/>
      <c r="U106" s="453"/>
      <c r="V106" s="453"/>
      <c r="W106" s="453"/>
      <c r="X106" s="453"/>
      <c r="Y106" s="454"/>
      <c r="AF106" s="20"/>
      <c r="AG106" s="9"/>
      <c r="AH106" s="21"/>
      <c r="AJ106" s="21"/>
      <c r="AK106" s="21"/>
      <c r="AL106" s="21"/>
      <c r="AM106" s="21"/>
      <c r="AN106" s="21"/>
      <c r="AO106" s="98"/>
      <c r="AP106" s="32"/>
      <c r="AQ106" s="32"/>
      <c r="AR106" s="32"/>
      <c r="AS106" s="32"/>
      <c r="AT106" s="32"/>
      <c r="AU106" s="21"/>
      <c r="AV106" s="21"/>
      <c r="AW106" s="21"/>
      <c r="AX106" s="21"/>
      <c r="AY106" s="21"/>
      <c r="AZ106" s="21"/>
      <c r="BA106" s="22"/>
    </row>
    <row r="107" spans="2:53" ht="14.25" x14ac:dyDescent="0.15">
      <c r="B107" s="452"/>
      <c r="C107" s="453"/>
      <c r="D107" s="453"/>
      <c r="E107" s="453"/>
      <c r="F107" s="453"/>
      <c r="G107" s="453"/>
      <c r="H107" s="453"/>
      <c r="I107" s="453"/>
      <c r="J107" s="453"/>
      <c r="K107" s="453"/>
      <c r="L107" s="453"/>
      <c r="M107" s="453"/>
      <c r="N107" s="454"/>
      <c r="O107" s="452"/>
      <c r="P107" s="453"/>
      <c r="Q107" s="453"/>
      <c r="R107" s="453"/>
      <c r="S107" s="453"/>
      <c r="T107" s="453"/>
      <c r="U107" s="453"/>
      <c r="V107" s="453"/>
      <c r="W107" s="453"/>
      <c r="X107" s="453"/>
      <c r="Y107" s="454"/>
      <c r="AF107" s="20"/>
      <c r="AG107" s="9" t="s">
        <v>1</v>
      </c>
      <c r="AH107" s="21"/>
      <c r="AI107" s="21" t="s">
        <v>309</v>
      </c>
      <c r="AJ107" s="21"/>
      <c r="AK107" s="21"/>
      <c r="AL107" s="21"/>
      <c r="AM107" s="21"/>
      <c r="AN107" s="21"/>
      <c r="AO107" s="98"/>
      <c r="AP107" s="32"/>
      <c r="AQ107" s="32"/>
      <c r="AR107" s="32"/>
      <c r="AS107" s="32"/>
      <c r="AT107" s="32"/>
      <c r="AU107" s="21"/>
      <c r="AV107" s="21"/>
      <c r="AW107" s="21"/>
      <c r="AX107" s="21"/>
      <c r="AY107" s="21"/>
      <c r="AZ107" s="21"/>
      <c r="BA107" s="22"/>
    </row>
    <row r="108" spans="2:53" ht="5.0999999999999996" customHeight="1" thickBot="1" x14ac:dyDescent="0.2">
      <c r="B108" s="455"/>
      <c r="C108" s="456"/>
      <c r="D108" s="456"/>
      <c r="E108" s="456"/>
      <c r="F108" s="456"/>
      <c r="G108" s="456"/>
      <c r="H108" s="456"/>
      <c r="I108" s="456"/>
      <c r="J108" s="456"/>
      <c r="K108" s="456"/>
      <c r="L108" s="456"/>
      <c r="M108" s="456"/>
      <c r="N108" s="457"/>
      <c r="O108" s="455"/>
      <c r="P108" s="456"/>
      <c r="Q108" s="456"/>
      <c r="R108" s="456"/>
      <c r="S108" s="456"/>
      <c r="T108" s="456"/>
      <c r="U108" s="456"/>
      <c r="V108" s="456"/>
      <c r="W108" s="456"/>
      <c r="X108" s="456"/>
      <c r="Y108" s="457"/>
      <c r="AF108" s="29"/>
      <c r="AG108" s="30"/>
      <c r="AH108" s="30"/>
      <c r="AI108" s="41"/>
      <c r="AJ108" s="30"/>
      <c r="AK108" s="30"/>
      <c r="AL108" s="30"/>
      <c r="AM108" s="30"/>
      <c r="AN108" s="30"/>
      <c r="AO108" s="30"/>
      <c r="AP108" s="30"/>
      <c r="AQ108" s="30"/>
      <c r="AR108" s="30"/>
      <c r="AS108" s="30"/>
      <c r="AT108" s="30"/>
      <c r="AU108" s="30"/>
      <c r="AV108" s="30"/>
      <c r="AW108" s="30"/>
      <c r="AX108" s="30"/>
      <c r="AY108" s="30"/>
      <c r="AZ108" s="30"/>
      <c r="BA108" s="31"/>
    </row>
    <row r="109" spans="2:53" ht="5.0999999999999996" customHeight="1" x14ac:dyDescent="0.15">
      <c r="B109" s="544" t="s">
        <v>223</v>
      </c>
      <c r="C109" s="450"/>
      <c r="D109" s="450"/>
      <c r="E109" s="450"/>
      <c r="F109" s="450"/>
      <c r="G109" s="450"/>
      <c r="H109" s="450"/>
      <c r="I109" s="450"/>
      <c r="J109" s="450"/>
      <c r="K109" s="450"/>
      <c r="L109" s="450"/>
      <c r="M109" s="450"/>
      <c r="N109" s="451"/>
      <c r="O109" s="449" t="s">
        <v>28</v>
      </c>
      <c r="P109" s="450"/>
      <c r="Q109" s="450"/>
      <c r="R109" s="450"/>
      <c r="S109" s="450"/>
      <c r="T109" s="450"/>
      <c r="U109" s="450"/>
      <c r="V109" s="450"/>
      <c r="W109" s="450"/>
      <c r="X109" s="450"/>
      <c r="Y109" s="451"/>
      <c r="AF109" s="26"/>
      <c r="AG109" s="27"/>
      <c r="AH109" s="27"/>
      <c r="AI109" s="27"/>
      <c r="AJ109" s="27"/>
      <c r="AK109" s="27"/>
      <c r="AL109" s="27"/>
      <c r="AM109" s="27"/>
      <c r="AN109" s="27"/>
      <c r="AO109" s="27"/>
      <c r="AP109" s="27"/>
      <c r="AQ109" s="27"/>
      <c r="AR109" s="27"/>
      <c r="AS109" s="27"/>
      <c r="AT109" s="27"/>
      <c r="AU109" s="27"/>
      <c r="AV109" s="27"/>
      <c r="AW109" s="27"/>
      <c r="AX109" s="27"/>
      <c r="AY109" s="27"/>
      <c r="AZ109" s="27"/>
      <c r="BA109" s="28"/>
    </row>
    <row r="110" spans="2:53" ht="14.25" x14ac:dyDescent="0.15">
      <c r="B110" s="452"/>
      <c r="C110" s="453"/>
      <c r="D110" s="453"/>
      <c r="E110" s="453"/>
      <c r="F110" s="453"/>
      <c r="G110" s="453"/>
      <c r="H110" s="453"/>
      <c r="I110" s="453"/>
      <c r="J110" s="453"/>
      <c r="K110" s="453"/>
      <c r="L110" s="453"/>
      <c r="M110" s="453"/>
      <c r="N110" s="454"/>
      <c r="O110" s="452"/>
      <c r="P110" s="453"/>
      <c r="Q110" s="453"/>
      <c r="R110" s="453"/>
      <c r="S110" s="453"/>
      <c r="T110" s="453"/>
      <c r="U110" s="453"/>
      <c r="V110" s="453"/>
      <c r="W110" s="453"/>
      <c r="X110" s="453"/>
      <c r="Y110" s="454"/>
      <c r="AF110" s="20"/>
      <c r="AG110" s="9" t="s">
        <v>1</v>
      </c>
      <c r="AH110" s="21"/>
      <c r="AI110" s="21" t="s">
        <v>299</v>
      </c>
      <c r="AJ110" s="21"/>
      <c r="AK110" s="21"/>
      <c r="AL110" s="21"/>
      <c r="AM110" s="21"/>
      <c r="AN110" s="21"/>
      <c r="AP110" s="32"/>
      <c r="AQ110" s="32"/>
      <c r="AR110" s="32"/>
      <c r="AS110" s="32"/>
      <c r="AT110" s="32"/>
      <c r="AU110" s="21"/>
      <c r="AV110" s="98"/>
      <c r="AW110" s="21"/>
      <c r="AX110" s="21"/>
      <c r="AY110" s="21"/>
      <c r="AZ110" s="21"/>
      <c r="BA110" s="22"/>
    </row>
    <row r="111" spans="2:53" ht="14.25" x14ac:dyDescent="0.15">
      <c r="B111" s="452"/>
      <c r="C111" s="453"/>
      <c r="D111" s="453"/>
      <c r="E111" s="453"/>
      <c r="F111" s="453"/>
      <c r="G111" s="453"/>
      <c r="H111" s="453"/>
      <c r="I111" s="453"/>
      <c r="J111" s="453"/>
      <c r="K111" s="453"/>
      <c r="L111" s="453"/>
      <c r="M111" s="453"/>
      <c r="N111" s="454"/>
      <c r="O111" s="452"/>
      <c r="P111" s="453"/>
      <c r="Q111" s="453"/>
      <c r="R111" s="453"/>
      <c r="S111" s="453"/>
      <c r="T111" s="453"/>
      <c r="U111" s="453"/>
      <c r="V111" s="453"/>
      <c r="W111" s="453"/>
      <c r="X111" s="453"/>
      <c r="Y111" s="454"/>
      <c r="AF111" s="20"/>
      <c r="AI111" s="21" t="s">
        <v>37</v>
      </c>
      <c r="AJ111" s="21"/>
      <c r="AK111" s="21"/>
      <c r="AL111" s="21"/>
      <c r="AM111" s="21" t="s">
        <v>31</v>
      </c>
      <c r="AN111" s="564"/>
      <c r="AO111" s="564"/>
      <c r="AP111" s="564"/>
      <c r="AQ111" s="564"/>
      <c r="AR111" s="564"/>
      <c r="AS111" s="564"/>
      <c r="AT111" s="564"/>
      <c r="AU111" s="564"/>
      <c r="AV111" s="564"/>
      <c r="AW111" s="564"/>
      <c r="AX111" s="564"/>
      <c r="AY111" s="564"/>
      <c r="AZ111" s="564"/>
      <c r="BA111" s="22" t="s">
        <v>29</v>
      </c>
    </row>
    <row r="112" spans="2:53" ht="14.25" x14ac:dyDescent="0.15">
      <c r="B112" s="452"/>
      <c r="C112" s="453"/>
      <c r="D112" s="453"/>
      <c r="E112" s="453"/>
      <c r="F112" s="453"/>
      <c r="G112" s="453"/>
      <c r="H112" s="453"/>
      <c r="I112" s="453"/>
      <c r="J112" s="453"/>
      <c r="K112" s="453"/>
      <c r="L112" s="453"/>
      <c r="M112" s="453"/>
      <c r="N112" s="454"/>
      <c r="O112" s="452"/>
      <c r="P112" s="453"/>
      <c r="Q112" s="453"/>
      <c r="R112" s="453"/>
      <c r="S112" s="453"/>
      <c r="T112" s="453"/>
      <c r="U112" s="453"/>
      <c r="V112" s="453"/>
      <c r="W112" s="453"/>
      <c r="X112" s="453"/>
      <c r="Y112" s="454"/>
      <c r="AF112" s="20"/>
      <c r="AG112" s="21"/>
      <c r="AH112" s="4"/>
      <c r="AI112" s="240" t="s">
        <v>38</v>
      </c>
      <c r="AJ112" s="21"/>
      <c r="AK112" s="21"/>
      <c r="AL112" s="96"/>
      <c r="AM112" s="96"/>
      <c r="AN112" s="96"/>
      <c r="AO112" s="96"/>
      <c r="AP112" s="96"/>
      <c r="AQ112" s="96"/>
      <c r="AR112" s="96"/>
      <c r="AS112" s="96"/>
      <c r="AT112" s="96"/>
      <c r="AU112" s="96"/>
      <c r="AV112" s="96"/>
      <c r="AW112" s="96"/>
      <c r="AX112" s="96"/>
      <c r="AY112" s="96"/>
      <c r="AZ112" s="96"/>
      <c r="BA112" s="22"/>
    </row>
    <row r="113" spans="2:54" ht="5.0999999999999996" customHeight="1" x14ac:dyDescent="0.15">
      <c r="B113" s="452"/>
      <c r="C113" s="453"/>
      <c r="D113" s="453"/>
      <c r="E113" s="453"/>
      <c r="F113" s="453"/>
      <c r="G113" s="453"/>
      <c r="H113" s="453"/>
      <c r="I113" s="453"/>
      <c r="J113" s="453"/>
      <c r="K113" s="453"/>
      <c r="L113" s="453"/>
      <c r="M113" s="453"/>
      <c r="N113" s="454"/>
      <c r="O113" s="452"/>
      <c r="P113" s="453"/>
      <c r="Q113" s="453"/>
      <c r="R113" s="453"/>
      <c r="S113" s="453"/>
      <c r="T113" s="453"/>
      <c r="U113" s="453"/>
      <c r="V113" s="453"/>
      <c r="W113" s="453"/>
      <c r="X113" s="453"/>
      <c r="Y113" s="454"/>
      <c r="AF113" s="20"/>
      <c r="AG113" s="21"/>
      <c r="AH113" s="4"/>
      <c r="AI113" s="21"/>
      <c r="AJ113" s="21"/>
      <c r="AK113" s="21"/>
      <c r="AL113" s="96"/>
      <c r="AM113" s="96"/>
      <c r="AN113" s="96"/>
      <c r="AO113" s="96"/>
      <c r="AP113" s="96"/>
      <c r="AQ113" s="96"/>
      <c r="AR113" s="96"/>
      <c r="AS113" s="96"/>
      <c r="AT113" s="96"/>
      <c r="AU113" s="96"/>
      <c r="AV113" s="96"/>
      <c r="AW113" s="96"/>
      <c r="AX113" s="96"/>
      <c r="AY113" s="96"/>
      <c r="AZ113" s="96"/>
      <c r="BA113" s="22"/>
    </row>
    <row r="114" spans="2:54" ht="14.25" x14ac:dyDescent="0.15">
      <c r="B114" s="452"/>
      <c r="C114" s="453"/>
      <c r="D114" s="453"/>
      <c r="E114" s="453"/>
      <c r="F114" s="453"/>
      <c r="G114" s="453"/>
      <c r="H114" s="453"/>
      <c r="I114" s="453"/>
      <c r="J114" s="453"/>
      <c r="K114" s="453"/>
      <c r="L114" s="453"/>
      <c r="M114" s="453"/>
      <c r="N114" s="454"/>
      <c r="O114" s="452"/>
      <c r="P114" s="453"/>
      <c r="Q114" s="453"/>
      <c r="R114" s="453"/>
      <c r="S114" s="453"/>
      <c r="T114" s="453"/>
      <c r="U114" s="453"/>
      <c r="V114" s="453"/>
      <c r="W114" s="453"/>
      <c r="X114" s="453"/>
      <c r="Y114" s="454"/>
      <c r="AF114" s="20"/>
      <c r="AG114" s="9" t="s">
        <v>1</v>
      </c>
      <c r="AH114" s="4"/>
      <c r="AI114" s="21" t="s">
        <v>308</v>
      </c>
      <c r="AJ114" s="21"/>
      <c r="AK114" s="21"/>
      <c r="AL114" s="96"/>
      <c r="AM114" s="96"/>
      <c r="AN114" s="96"/>
      <c r="AO114" s="96"/>
      <c r="AP114" s="96"/>
      <c r="AQ114" s="96"/>
      <c r="AR114" s="96"/>
      <c r="AS114" s="96"/>
      <c r="AT114" s="96"/>
      <c r="AU114" s="96"/>
      <c r="AV114" s="96"/>
      <c r="AW114" s="96"/>
      <c r="AX114" s="96"/>
      <c r="AY114" s="96"/>
      <c r="AZ114" s="96"/>
      <c r="BA114" s="22"/>
    </row>
    <row r="115" spans="2:54" ht="5.0999999999999996" customHeight="1" thickBot="1" x14ac:dyDescent="0.2">
      <c r="B115" s="455"/>
      <c r="C115" s="456"/>
      <c r="D115" s="456"/>
      <c r="E115" s="456"/>
      <c r="F115" s="456"/>
      <c r="G115" s="456"/>
      <c r="H115" s="456"/>
      <c r="I115" s="456"/>
      <c r="J115" s="456"/>
      <c r="K115" s="456"/>
      <c r="L115" s="456"/>
      <c r="M115" s="456"/>
      <c r="N115" s="457"/>
      <c r="O115" s="455"/>
      <c r="P115" s="456"/>
      <c r="Q115" s="456"/>
      <c r="R115" s="456"/>
      <c r="S115" s="456"/>
      <c r="T115" s="456"/>
      <c r="U115" s="456"/>
      <c r="V115" s="456"/>
      <c r="W115" s="456"/>
      <c r="X115" s="456"/>
      <c r="Y115" s="457"/>
      <c r="AF115" s="23"/>
      <c r="AG115" s="30"/>
      <c r="AH115" s="24"/>
      <c r="AI115" s="24"/>
      <c r="AJ115" s="24"/>
      <c r="AK115" s="24"/>
      <c r="AL115" s="24"/>
      <c r="AM115" s="24"/>
      <c r="AN115" s="24"/>
      <c r="AO115" s="24"/>
      <c r="AP115" s="24"/>
      <c r="AQ115" s="24"/>
      <c r="AR115" s="24"/>
      <c r="AS115" s="24"/>
      <c r="AT115" s="24"/>
      <c r="AU115" s="24"/>
      <c r="AV115" s="24"/>
      <c r="AW115" s="24"/>
      <c r="AX115" s="24"/>
      <c r="AY115" s="24"/>
      <c r="AZ115" s="24"/>
      <c r="BA115" s="25"/>
    </row>
    <row r="116" spans="2:54" ht="14.25" customHeight="1" thickBot="1" x14ac:dyDescent="0.2"/>
    <row r="117" spans="2:54" ht="18.75" customHeight="1" thickBot="1" x14ac:dyDescent="0.2">
      <c r="B117" s="517" t="s">
        <v>262</v>
      </c>
      <c r="C117" s="518"/>
      <c r="D117" s="518"/>
      <c r="E117" s="518"/>
      <c r="F117" s="518"/>
      <c r="G117" s="518"/>
      <c r="H117" s="518"/>
      <c r="I117" s="518"/>
      <c r="J117" s="518"/>
      <c r="K117" s="518"/>
      <c r="L117" s="518"/>
      <c r="M117" s="518"/>
      <c r="N117" s="518"/>
      <c r="O117" s="518"/>
      <c r="P117" s="518"/>
      <c r="Q117" s="518"/>
      <c r="R117" s="518"/>
      <c r="S117" s="518"/>
      <c r="T117" s="518"/>
      <c r="U117" s="518"/>
      <c r="V117" s="519"/>
      <c r="W117" s="57"/>
      <c r="X117" s="57"/>
      <c r="Y117" s="57"/>
      <c r="Z117" s="57"/>
      <c r="AA117" s="57"/>
    </row>
    <row r="118" spans="2:54" ht="8.25" customHeight="1" thickBot="1" x14ac:dyDescent="0.2">
      <c r="B118" s="11"/>
      <c r="C118" s="12"/>
      <c r="D118" s="9"/>
      <c r="E118" s="9"/>
      <c r="F118" s="9"/>
      <c r="G118" s="9"/>
      <c r="H118" s="9"/>
      <c r="I118" s="9"/>
      <c r="J118" s="9"/>
      <c r="K118" s="9"/>
      <c r="L118" s="9"/>
      <c r="M118" s="12"/>
      <c r="N118" s="9"/>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row>
    <row r="119" spans="2:54" ht="32.25" customHeight="1" thickBot="1" x14ac:dyDescent="0.2">
      <c r="B119" s="461" t="s">
        <v>2</v>
      </c>
      <c r="C119" s="462"/>
      <c r="D119" s="462"/>
      <c r="E119" s="462"/>
      <c r="F119" s="462"/>
      <c r="G119" s="462"/>
      <c r="H119" s="462"/>
      <c r="I119" s="462"/>
      <c r="J119" s="462"/>
      <c r="K119" s="462"/>
      <c r="L119" s="462"/>
      <c r="M119" s="462"/>
      <c r="N119" s="463"/>
      <c r="O119" s="545" t="s">
        <v>3</v>
      </c>
      <c r="P119" s="546"/>
      <c r="Q119" s="546"/>
      <c r="R119" s="546"/>
      <c r="S119" s="546"/>
      <c r="T119" s="546"/>
      <c r="U119" s="546"/>
      <c r="V119" s="546"/>
      <c r="W119" s="546"/>
      <c r="X119" s="546"/>
      <c r="Y119" s="547"/>
      <c r="Z119" s="9"/>
      <c r="AA119" s="9"/>
      <c r="AB119" s="9"/>
      <c r="AC119" s="9"/>
      <c r="AD119" s="9"/>
      <c r="AE119" s="9"/>
      <c r="AF119" s="461" t="s">
        <v>4</v>
      </c>
      <c r="AG119" s="462"/>
      <c r="AH119" s="462"/>
      <c r="AI119" s="462"/>
      <c r="AJ119" s="462"/>
      <c r="AK119" s="462"/>
      <c r="AL119" s="462"/>
      <c r="AM119" s="462"/>
      <c r="AN119" s="462"/>
      <c r="AO119" s="462"/>
      <c r="AP119" s="462"/>
      <c r="AQ119" s="462"/>
      <c r="AR119" s="462"/>
      <c r="AS119" s="462"/>
      <c r="AT119" s="462"/>
      <c r="AU119" s="462"/>
      <c r="AV119" s="462"/>
      <c r="AW119" s="462"/>
      <c r="AX119" s="462"/>
      <c r="AY119" s="462"/>
      <c r="AZ119" s="462"/>
      <c r="BA119" s="463"/>
      <c r="BB119" s="14"/>
    </row>
    <row r="120" spans="2:54" ht="5.0999999999999996" customHeight="1" x14ac:dyDescent="0.15">
      <c r="B120" s="520" t="s">
        <v>251</v>
      </c>
      <c r="C120" s="521"/>
      <c r="D120" s="521"/>
      <c r="E120" s="521"/>
      <c r="F120" s="521"/>
      <c r="G120" s="521"/>
      <c r="H120" s="521"/>
      <c r="I120" s="521"/>
      <c r="J120" s="521"/>
      <c r="K120" s="521"/>
      <c r="L120" s="521"/>
      <c r="M120" s="521"/>
      <c r="N120" s="522"/>
      <c r="O120" s="520" t="s">
        <v>234</v>
      </c>
      <c r="P120" s="521"/>
      <c r="Q120" s="521"/>
      <c r="R120" s="521"/>
      <c r="S120" s="521"/>
      <c r="T120" s="521"/>
      <c r="U120" s="521"/>
      <c r="V120" s="521"/>
      <c r="W120" s="521"/>
      <c r="X120" s="521"/>
      <c r="Y120" s="522"/>
      <c r="Z120" s="52"/>
      <c r="AA120" s="52"/>
      <c r="AB120" s="52"/>
      <c r="AC120" s="52"/>
      <c r="AD120" s="52"/>
      <c r="AE120" s="52"/>
      <c r="AF120" s="53"/>
      <c r="AG120" s="54"/>
      <c r="AH120" s="54"/>
      <c r="AI120" s="54"/>
      <c r="AJ120" s="54"/>
      <c r="AK120" s="54"/>
      <c r="AL120" s="54"/>
      <c r="AM120" s="54"/>
      <c r="AN120" s="54"/>
      <c r="AO120" s="54"/>
      <c r="AP120" s="54"/>
      <c r="AQ120" s="54"/>
      <c r="AR120" s="54"/>
      <c r="AS120" s="54"/>
      <c r="AT120" s="54"/>
      <c r="AU120" s="54"/>
      <c r="AV120" s="54"/>
      <c r="AW120" s="54"/>
      <c r="AX120" s="54"/>
      <c r="AY120" s="54"/>
      <c r="AZ120" s="54"/>
      <c r="BA120" s="55"/>
    </row>
    <row r="121" spans="2:54" ht="14.25" customHeight="1" x14ac:dyDescent="0.15">
      <c r="B121" s="523"/>
      <c r="C121" s="524"/>
      <c r="D121" s="524"/>
      <c r="E121" s="524"/>
      <c r="F121" s="524"/>
      <c r="G121" s="524"/>
      <c r="H121" s="524"/>
      <c r="I121" s="524"/>
      <c r="J121" s="524"/>
      <c r="K121" s="524"/>
      <c r="L121" s="524"/>
      <c r="M121" s="524"/>
      <c r="N121" s="525"/>
      <c r="O121" s="523"/>
      <c r="P121" s="524"/>
      <c r="Q121" s="524"/>
      <c r="R121" s="524"/>
      <c r="S121" s="524"/>
      <c r="T121" s="524"/>
      <c r="U121" s="524"/>
      <c r="V121" s="524"/>
      <c r="W121" s="524"/>
      <c r="X121" s="524"/>
      <c r="Y121" s="525"/>
      <c r="Z121" s="52"/>
      <c r="AA121" s="52"/>
      <c r="AB121" s="52"/>
      <c r="AC121" s="52"/>
      <c r="AD121" s="52"/>
      <c r="AE121" s="52"/>
      <c r="AF121" s="56"/>
      <c r="AG121" s="57" t="s">
        <v>248</v>
      </c>
      <c r="AI121" s="58" t="s">
        <v>235</v>
      </c>
      <c r="AK121" s="58"/>
      <c r="AL121" s="58"/>
      <c r="AM121" s="58"/>
      <c r="AN121" s="58" t="s">
        <v>229</v>
      </c>
      <c r="AO121" s="58"/>
      <c r="AQ121" s="65"/>
      <c r="AR121" s="58"/>
      <c r="AS121" s="58" t="s">
        <v>249</v>
      </c>
      <c r="AT121" s="58"/>
      <c r="AU121" s="58" t="s">
        <v>250</v>
      </c>
      <c r="AV121" s="64" t="s">
        <v>278</v>
      </c>
      <c r="AW121" s="65"/>
      <c r="AX121" s="97"/>
      <c r="AZ121" s="58"/>
      <c r="BA121" s="59"/>
    </row>
    <row r="122" spans="2:54" ht="14.25" customHeight="1" x14ac:dyDescent="0.15">
      <c r="B122" s="523"/>
      <c r="C122" s="524"/>
      <c r="D122" s="524"/>
      <c r="E122" s="524"/>
      <c r="F122" s="524"/>
      <c r="G122" s="524"/>
      <c r="H122" s="524"/>
      <c r="I122" s="524"/>
      <c r="J122" s="524"/>
      <c r="K122" s="524"/>
      <c r="L122" s="524"/>
      <c r="M122" s="524"/>
      <c r="N122" s="525"/>
      <c r="O122" s="523"/>
      <c r="P122" s="524"/>
      <c r="Q122" s="524"/>
      <c r="R122" s="524"/>
      <c r="S122" s="524"/>
      <c r="T122" s="524"/>
      <c r="U122" s="524"/>
      <c r="V122" s="524"/>
      <c r="W122" s="524"/>
      <c r="X122" s="524"/>
      <c r="Y122" s="525"/>
      <c r="Z122" s="52"/>
      <c r="AA122" s="52"/>
      <c r="AB122" s="52"/>
      <c r="AC122" s="52"/>
      <c r="AD122" s="52"/>
      <c r="AE122" s="52"/>
      <c r="AF122" s="56"/>
      <c r="AG122" s="57"/>
      <c r="AH122" s="58"/>
      <c r="AI122" s="240" t="s">
        <v>587</v>
      </c>
      <c r="AJ122" s="58"/>
      <c r="AK122" s="58"/>
      <c r="AL122" s="58"/>
      <c r="AM122" s="58"/>
      <c r="AN122" s="58"/>
      <c r="AP122" s="65"/>
      <c r="AQ122" s="58"/>
      <c r="AR122" s="58"/>
      <c r="AS122" s="58"/>
      <c r="AT122" s="58"/>
      <c r="AU122" s="64"/>
      <c r="AV122" s="65"/>
      <c r="AW122" s="65"/>
      <c r="AX122" s="97"/>
      <c r="AZ122" s="58"/>
      <c r="BA122" s="59"/>
    </row>
    <row r="123" spans="2:54" ht="14.25" customHeight="1" x14ac:dyDescent="0.15">
      <c r="B123" s="523"/>
      <c r="C123" s="524"/>
      <c r="D123" s="524"/>
      <c r="E123" s="524"/>
      <c r="F123" s="524"/>
      <c r="G123" s="524"/>
      <c r="H123" s="524"/>
      <c r="I123" s="524"/>
      <c r="J123" s="524"/>
      <c r="K123" s="524"/>
      <c r="L123" s="524"/>
      <c r="M123" s="524"/>
      <c r="N123" s="525"/>
      <c r="O123" s="523"/>
      <c r="P123" s="524"/>
      <c r="Q123" s="524"/>
      <c r="R123" s="524"/>
      <c r="S123" s="524"/>
      <c r="T123" s="524"/>
      <c r="U123" s="524"/>
      <c r="V123" s="524"/>
      <c r="W123" s="524"/>
      <c r="X123" s="524"/>
      <c r="Y123" s="525"/>
      <c r="Z123" s="52"/>
      <c r="AA123" s="52"/>
      <c r="AB123" s="52"/>
      <c r="AC123" s="52"/>
      <c r="AD123" s="52"/>
      <c r="AE123" s="52"/>
      <c r="AF123" s="56"/>
      <c r="AG123" s="57" t="s">
        <v>1</v>
      </c>
      <c r="AH123" s="58"/>
      <c r="AI123" s="21" t="s">
        <v>312</v>
      </c>
      <c r="AJ123" s="58"/>
      <c r="AK123" s="58"/>
      <c r="AL123" s="58"/>
      <c r="AM123" s="58"/>
      <c r="AN123" s="58"/>
      <c r="AP123" s="65"/>
      <c r="AQ123" s="58"/>
      <c r="AR123" s="58"/>
      <c r="AS123" s="58"/>
      <c r="AT123" s="58"/>
      <c r="AU123" s="64"/>
      <c r="AV123" s="65"/>
      <c r="AW123" s="65"/>
      <c r="AX123" s="97"/>
      <c r="AZ123" s="58"/>
      <c r="BA123" s="59"/>
    </row>
    <row r="124" spans="2:54" ht="5.0999999999999996" customHeight="1" thickBot="1" x14ac:dyDescent="0.2">
      <c r="B124" s="523"/>
      <c r="C124" s="524"/>
      <c r="D124" s="524"/>
      <c r="E124" s="524"/>
      <c r="F124" s="524"/>
      <c r="G124" s="524"/>
      <c r="H124" s="524"/>
      <c r="I124" s="524"/>
      <c r="J124" s="524"/>
      <c r="K124" s="524"/>
      <c r="L124" s="524"/>
      <c r="M124" s="524"/>
      <c r="N124" s="525"/>
      <c r="O124" s="523"/>
      <c r="P124" s="524"/>
      <c r="Q124" s="524"/>
      <c r="R124" s="524"/>
      <c r="S124" s="524"/>
      <c r="T124" s="524"/>
      <c r="U124" s="524"/>
      <c r="V124" s="524"/>
      <c r="W124" s="524"/>
      <c r="X124" s="524"/>
      <c r="Y124" s="525"/>
      <c r="Z124" s="52"/>
      <c r="AA124" s="52"/>
      <c r="AB124" s="52"/>
      <c r="AC124" s="52"/>
      <c r="AD124" s="52"/>
      <c r="AE124" s="52"/>
      <c r="AF124" s="56"/>
      <c r="AG124" s="67"/>
      <c r="AH124" s="58"/>
      <c r="AI124" s="66"/>
      <c r="AJ124" s="58"/>
      <c r="AK124" s="58"/>
      <c r="AL124" s="58"/>
      <c r="AM124" s="58"/>
      <c r="AN124" s="58"/>
      <c r="AO124" s="58"/>
      <c r="AP124" s="65"/>
      <c r="AQ124" s="65"/>
      <c r="AR124" s="65"/>
      <c r="AS124" s="65"/>
      <c r="AT124" s="65"/>
      <c r="AU124" s="58"/>
      <c r="AV124" s="58"/>
      <c r="AW124" s="58"/>
      <c r="AX124" s="58"/>
      <c r="AY124" s="58"/>
      <c r="AZ124" s="58"/>
      <c r="BA124" s="59"/>
    </row>
    <row r="125" spans="2:54" ht="5.0999999999999996" customHeight="1" x14ac:dyDescent="0.15">
      <c r="B125" s="520" t="s">
        <v>535</v>
      </c>
      <c r="C125" s="521"/>
      <c r="D125" s="521"/>
      <c r="E125" s="521"/>
      <c r="F125" s="521"/>
      <c r="G125" s="521"/>
      <c r="H125" s="521"/>
      <c r="I125" s="521"/>
      <c r="J125" s="521"/>
      <c r="K125" s="521"/>
      <c r="L125" s="521"/>
      <c r="M125" s="521"/>
      <c r="N125" s="522"/>
      <c r="O125" s="520" t="s">
        <v>254</v>
      </c>
      <c r="P125" s="521"/>
      <c r="Q125" s="521"/>
      <c r="R125" s="521"/>
      <c r="S125" s="521"/>
      <c r="T125" s="521"/>
      <c r="U125" s="521"/>
      <c r="V125" s="521"/>
      <c r="W125" s="521"/>
      <c r="X125" s="521"/>
      <c r="Y125" s="522"/>
      <c r="Z125" s="52"/>
      <c r="AA125" s="52"/>
      <c r="AB125" s="52"/>
      <c r="AC125" s="52"/>
      <c r="AD125" s="52"/>
      <c r="AE125" s="52"/>
      <c r="AF125" s="53"/>
      <c r="AG125" s="54"/>
      <c r="AH125" s="54"/>
      <c r="AI125" s="54"/>
      <c r="AJ125" s="54"/>
      <c r="AK125" s="54"/>
      <c r="AL125" s="54"/>
      <c r="AM125" s="54"/>
      <c r="AN125" s="54"/>
      <c r="AO125" s="54"/>
      <c r="AP125" s="54"/>
      <c r="AQ125" s="54"/>
      <c r="AR125" s="54"/>
      <c r="AS125" s="54"/>
      <c r="AT125" s="54"/>
      <c r="AU125" s="54"/>
      <c r="AV125" s="54"/>
      <c r="AW125" s="54"/>
      <c r="AX125" s="54"/>
      <c r="AY125" s="54"/>
      <c r="AZ125" s="54"/>
      <c r="BA125" s="55"/>
    </row>
    <row r="126" spans="2:54" ht="14.25" x14ac:dyDescent="0.15">
      <c r="B126" s="523"/>
      <c r="C126" s="524"/>
      <c r="D126" s="524"/>
      <c r="E126" s="524"/>
      <c r="F126" s="524"/>
      <c r="G126" s="524"/>
      <c r="H126" s="524"/>
      <c r="I126" s="524"/>
      <c r="J126" s="524"/>
      <c r="K126" s="524"/>
      <c r="L126" s="524"/>
      <c r="M126" s="524"/>
      <c r="N126" s="525"/>
      <c r="O126" s="523"/>
      <c r="P126" s="524"/>
      <c r="Q126" s="524"/>
      <c r="R126" s="524"/>
      <c r="S126" s="524"/>
      <c r="T126" s="524"/>
      <c r="U126" s="524"/>
      <c r="V126" s="524"/>
      <c r="W126" s="524"/>
      <c r="X126" s="524"/>
      <c r="Y126" s="525"/>
      <c r="Z126" s="52"/>
      <c r="AA126" s="52"/>
      <c r="AB126" s="52"/>
      <c r="AC126" s="52"/>
      <c r="AD126" s="52"/>
      <c r="AE126" s="52"/>
      <c r="AF126" s="56"/>
      <c r="AG126" s="57" t="s">
        <v>1</v>
      </c>
      <c r="AH126" s="58"/>
      <c r="AI126" s="58" t="s">
        <v>585</v>
      </c>
      <c r="AJ126" s="58"/>
      <c r="AK126" s="58"/>
      <c r="AL126" s="58"/>
      <c r="AM126" s="228"/>
      <c r="AN126" s="58"/>
      <c r="AO126" s="228"/>
      <c r="AP126" s="228"/>
      <c r="AQ126" s="229"/>
      <c r="AR126" s="101"/>
      <c r="AS126" s="58"/>
      <c r="AT126" s="228"/>
      <c r="AU126" s="228"/>
      <c r="AV126" s="228"/>
      <c r="AW126" s="58"/>
      <c r="AX126" s="226"/>
      <c r="AY126" s="58"/>
      <c r="AZ126" s="58"/>
      <c r="BA126" s="59"/>
    </row>
    <row r="127" spans="2:54" ht="5.0999999999999996" customHeight="1" x14ac:dyDescent="0.15">
      <c r="B127" s="523"/>
      <c r="C127" s="524"/>
      <c r="D127" s="524"/>
      <c r="E127" s="524"/>
      <c r="F127" s="524"/>
      <c r="G127" s="524"/>
      <c r="H127" s="524"/>
      <c r="I127" s="524"/>
      <c r="J127" s="524"/>
      <c r="K127" s="524"/>
      <c r="L127" s="524"/>
      <c r="M127" s="524"/>
      <c r="N127" s="525"/>
      <c r="O127" s="523"/>
      <c r="P127" s="524"/>
      <c r="Q127" s="524"/>
      <c r="R127" s="524"/>
      <c r="S127" s="524"/>
      <c r="T127" s="524"/>
      <c r="U127" s="524"/>
      <c r="V127" s="524"/>
      <c r="W127" s="524"/>
      <c r="X127" s="524"/>
      <c r="Y127" s="525"/>
      <c r="Z127" s="52"/>
      <c r="AA127" s="52"/>
      <c r="AB127" s="52"/>
      <c r="AC127" s="52"/>
      <c r="AD127" s="52"/>
      <c r="AE127" s="52"/>
      <c r="AF127" s="56"/>
      <c r="AG127" s="58"/>
      <c r="AH127" s="58"/>
      <c r="AI127" s="58"/>
      <c r="AJ127" s="58"/>
      <c r="AK127" s="58"/>
      <c r="AL127" s="58"/>
      <c r="AM127" s="58"/>
      <c r="AN127" s="58"/>
      <c r="AO127" s="58"/>
      <c r="AP127" s="58"/>
      <c r="AQ127" s="58"/>
      <c r="AR127" s="58"/>
      <c r="AS127" s="58"/>
      <c r="AT127" s="58"/>
      <c r="AU127" s="58"/>
      <c r="AV127" s="58"/>
      <c r="AW127" s="58"/>
      <c r="AX127" s="58"/>
      <c r="AY127" s="58"/>
      <c r="AZ127" s="58"/>
      <c r="BA127" s="59"/>
    </row>
    <row r="128" spans="2:54" ht="14.25" x14ac:dyDescent="0.15">
      <c r="B128" s="523"/>
      <c r="C128" s="524"/>
      <c r="D128" s="524"/>
      <c r="E128" s="524"/>
      <c r="F128" s="524"/>
      <c r="G128" s="524"/>
      <c r="H128" s="524"/>
      <c r="I128" s="524"/>
      <c r="J128" s="524"/>
      <c r="K128" s="524"/>
      <c r="L128" s="524"/>
      <c r="M128" s="524"/>
      <c r="N128" s="525"/>
      <c r="O128" s="523"/>
      <c r="P128" s="524"/>
      <c r="Q128" s="524"/>
      <c r="R128" s="524"/>
      <c r="S128" s="524"/>
      <c r="T128" s="524"/>
      <c r="U128" s="524"/>
      <c r="V128" s="524"/>
      <c r="W128" s="524"/>
      <c r="X128" s="524"/>
      <c r="Y128" s="525"/>
      <c r="Z128" s="52"/>
      <c r="AA128" s="52"/>
      <c r="AB128" s="52"/>
      <c r="AC128" s="52"/>
      <c r="AD128" s="52"/>
      <c r="AE128" s="52"/>
      <c r="AF128" s="56"/>
      <c r="AG128" s="57" t="s">
        <v>1</v>
      </c>
      <c r="AH128" s="58"/>
      <c r="AI128" s="58" t="s">
        <v>586</v>
      </c>
      <c r="AJ128" s="58"/>
      <c r="AK128" s="58"/>
      <c r="AL128" s="58"/>
      <c r="AM128" s="228"/>
      <c r="AN128" s="58"/>
      <c r="AO128" s="228"/>
      <c r="AP128" s="228"/>
      <c r="AQ128" s="229"/>
      <c r="AR128" s="101"/>
      <c r="AS128" s="58"/>
      <c r="AT128" s="228"/>
      <c r="AU128" s="228"/>
      <c r="AV128" s="228"/>
      <c r="AW128" s="58"/>
      <c r="AX128" s="226"/>
      <c r="AY128" s="58"/>
      <c r="AZ128" s="58"/>
      <c r="BA128" s="59"/>
    </row>
    <row r="129" spans="2:53" ht="5.0999999999999996" customHeight="1" x14ac:dyDescent="0.15">
      <c r="B129" s="523"/>
      <c r="C129" s="524"/>
      <c r="D129" s="524"/>
      <c r="E129" s="524"/>
      <c r="F129" s="524"/>
      <c r="G129" s="524"/>
      <c r="H129" s="524"/>
      <c r="I129" s="524"/>
      <c r="J129" s="524"/>
      <c r="K129" s="524"/>
      <c r="L129" s="524"/>
      <c r="M129" s="524"/>
      <c r="N129" s="525"/>
      <c r="O129" s="523"/>
      <c r="P129" s="524"/>
      <c r="Q129" s="524"/>
      <c r="R129" s="524"/>
      <c r="S129" s="524"/>
      <c r="T129" s="524"/>
      <c r="U129" s="524"/>
      <c r="V129" s="524"/>
      <c r="W129" s="524"/>
      <c r="X129" s="524"/>
      <c r="Y129" s="525"/>
      <c r="Z129" s="52"/>
      <c r="AA129" s="52"/>
      <c r="AB129" s="52"/>
      <c r="AC129" s="52"/>
      <c r="AD129" s="52"/>
      <c r="AE129" s="52"/>
      <c r="AF129" s="56"/>
      <c r="AG129" s="58"/>
      <c r="AH129" s="58"/>
      <c r="AI129" s="58"/>
      <c r="AJ129" s="58"/>
      <c r="AK129" s="58"/>
      <c r="AL129" s="58"/>
      <c r="AM129" s="58"/>
      <c r="AN129" s="58"/>
      <c r="AO129" s="58"/>
      <c r="AP129" s="65"/>
      <c r="AQ129" s="65"/>
      <c r="AR129" s="65"/>
      <c r="AS129" s="65"/>
      <c r="AT129" s="65"/>
      <c r="AU129" s="58"/>
      <c r="AV129" s="58"/>
      <c r="AW129" s="58"/>
      <c r="AX129" s="58"/>
      <c r="AY129" s="58"/>
      <c r="AZ129" s="58"/>
      <c r="BA129" s="59"/>
    </row>
    <row r="130" spans="2:53" ht="14.25" customHeight="1" x14ac:dyDescent="0.15">
      <c r="B130" s="523"/>
      <c r="C130" s="524"/>
      <c r="D130" s="524"/>
      <c r="E130" s="524"/>
      <c r="F130" s="524"/>
      <c r="G130" s="524"/>
      <c r="H130" s="524"/>
      <c r="I130" s="524"/>
      <c r="J130" s="524"/>
      <c r="K130" s="524"/>
      <c r="L130" s="524"/>
      <c r="M130" s="524"/>
      <c r="N130" s="525"/>
      <c r="O130" s="523"/>
      <c r="P130" s="524"/>
      <c r="Q130" s="524"/>
      <c r="R130" s="524"/>
      <c r="S130" s="524"/>
      <c r="T130" s="524"/>
      <c r="U130" s="524"/>
      <c r="V130" s="524"/>
      <c r="W130" s="524"/>
      <c r="X130" s="524"/>
      <c r="Y130" s="525"/>
      <c r="Z130" s="52"/>
      <c r="AA130" s="52"/>
      <c r="AB130" s="52"/>
      <c r="AC130" s="52"/>
      <c r="AD130" s="52"/>
      <c r="AE130" s="52"/>
      <c r="AF130" s="56"/>
      <c r="AG130" s="57" t="s">
        <v>248</v>
      </c>
      <c r="AH130" s="58"/>
      <c r="AI130" s="58" t="s">
        <v>235</v>
      </c>
      <c r="AJ130" s="58"/>
      <c r="AK130" s="58"/>
      <c r="AL130" s="58"/>
      <c r="AM130" s="65"/>
      <c r="AN130" s="58"/>
      <c r="AO130" s="58" t="s">
        <v>229</v>
      </c>
      <c r="AP130" s="65"/>
      <c r="AQ130" s="58"/>
      <c r="AR130" s="58"/>
      <c r="AS130" s="58"/>
      <c r="AT130" s="58" t="s">
        <v>249</v>
      </c>
      <c r="AU130" s="495"/>
      <c r="AV130" s="495"/>
      <c r="AW130" s="495"/>
      <c r="AX130" s="58" t="s">
        <v>250</v>
      </c>
      <c r="AY130" s="64" t="s">
        <v>252</v>
      </c>
      <c r="AZ130" s="58"/>
      <c r="BA130" s="59"/>
    </row>
    <row r="131" spans="2:53" ht="14.25" customHeight="1" x14ac:dyDescent="0.15">
      <c r="B131" s="523"/>
      <c r="C131" s="524"/>
      <c r="D131" s="524"/>
      <c r="E131" s="524"/>
      <c r="F131" s="524"/>
      <c r="G131" s="524"/>
      <c r="H131" s="524"/>
      <c r="I131" s="524"/>
      <c r="J131" s="524"/>
      <c r="K131" s="524"/>
      <c r="L131" s="524"/>
      <c r="M131" s="524"/>
      <c r="N131" s="525"/>
      <c r="O131" s="523"/>
      <c r="P131" s="524"/>
      <c r="Q131" s="524"/>
      <c r="R131" s="524"/>
      <c r="S131" s="524"/>
      <c r="T131" s="524"/>
      <c r="U131" s="524"/>
      <c r="V131" s="524"/>
      <c r="W131" s="524"/>
      <c r="X131" s="524"/>
      <c r="Y131" s="525"/>
      <c r="Z131" s="52"/>
      <c r="AA131" s="52"/>
      <c r="AB131" s="52"/>
      <c r="AC131" s="52"/>
      <c r="AD131" s="52"/>
      <c r="AE131" s="52"/>
      <c r="AF131" s="56"/>
      <c r="AG131" s="57"/>
      <c r="AH131" s="58"/>
      <c r="AI131" s="240" t="s">
        <v>587</v>
      </c>
      <c r="AJ131" s="67"/>
      <c r="AK131" s="58"/>
      <c r="AL131" s="58"/>
      <c r="AM131" s="65"/>
      <c r="AN131" s="58"/>
      <c r="AO131" s="58"/>
      <c r="AP131" s="65"/>
      <c r="AQ131" s="58"/>
      <c r="AR131" s="58"/>
      <c r="AS131" s="58"/>
      <c r="AT131" s="58"/>
      <c r="AU131" s="65"/>
      <c r="AV131" s="65"/>
      <c r="AW131" s="65"/>
      <c r="AX131" s="58"/>
      <c r="AY131" s="64"/>
      <c r="AZ131" s="58"/>
      <c r="BA131" s="59"/>
    </row>
    <row r="132" spans="2:53" ht="14.25" customHeight="1" x14ac:dyDescent="0.15">
      <c r="B132" s="523"/>
      <c r="C132" s="524"/>
      <c r="D132" s="524"/>
      <c r="E132" s="524"/>
      <c r="F132" s="524"/>
      <c r="G132" s="524"/>
      <c r="H132" s="524"/>
      <c r="I132" s="524"/>
      <c r="J132" s="524"/>
      <c r="K132" s="524"/>
      <c r="L132" s="524"/>
      <c r="M132" s="524"/>
      <c r="N132" s="525"/>
      <c r="O132" s="523"/>
      <c r="P132" s="524"/>
      <c r="Q132" s="524"/>
      <c r="R132" s="524"/>
      <c r="S132" s="524"/>
      <c r="T132" s="524"/>
      <c r="U132" s="524"/>
      <c r="V132" s="524"/>
      <c r="W132" s="524"/>
      <c r="X132" s="524"/>
      <c r="Y132" s="525"/>
      <c r="Z132" s="52"/>
      <c r="AA132" s="52"/>
      <c r="AB132" s="52"/>
      <c r="AC132" s="52"/>
      <c r="AD132" s="52"/>
      <c r="AE132" s="52"/>
      <c r="AF132" s="56"/>
      <c r="AG132" s="57" t="s">
        <v>1</v>
      </c>
      <c r="AH132" s="58"/>
      <c r="AI132" s="21" t="s">
        <v>310</v>
      </c>
      <c r="AJ132" s="58"/>
      <c r="AK132" s="58"/>
      <c r="AL132" s="58"/>
      <c r="AM132" s="65"/>
      <c r="AN132" s="58"/>
      <c r="AO132" s="58"/>
      <c r="AP132" s="65"/>
      <c r="AQ132" s="58"/>
      <c r="AR132" s="58"/>
      <c r="AS132" s="58"/>
      <c r="AT132" s="58"/>
      <c r="AU132" s="65"/>
      <c r="AV132" s="65"/>
      <c r="AW132" s="65"/>
      <c r="AX132" s="58"/>
      <c r="AY132" s="64"/>
      <c r="AZ132" s="58"/>
      <c r="BA132" s="59"/>
    </row>
    <row r="133" spans="2:53" ht="5.0999999999999996" customHeight="1" thickBot="1" x14ac:dyDescent="0.2">
      <c r="B133" s="526"/>
      <c r="C133" s="527"/>
      <c r="D133" s="527"/>
      <c r="E133" s="527"/>
      <c r="F133" s="527"/>
      <c r="G133" s="527"/>
      <c r="H133" s="527"/>
      <c r="I133" s="527"/>
      <c r="J133" s="527"/>
      <c r="K133" s="527"/>
      <c r="L133" s="527"/>
      <c r="M133" s="527"/>
      <c r="N133" s="528"/>
      <c r="O133" s="526"/>
      <c r="P133" s="527"/>
      <c r="Q133" s="527"/>
      <c r="R133" s="527"/>
      <c r="S133" s="527"/>
      <c r="T133" s="527"/>
      <c r="U133" s="527"/>
      <c r="V133" s="527"/>
      <c r="W133" s="527"/>
      <c r="X133" s="527"/>
      <c r="Y133" s="528"/>
      <c r="Z133" s="52"/>
      <c r="AA133" s="52"/>
      <c r="AB133" s="52"/>
      <c r="AC133" s="52"/>
      <c r="AD133" s="52"/>
      <c r="AE133" s="52"/>
      <c r="AF133" s="56"/>
      <c r="AG133" s="67"/>
      <c r="AH133" s="58"/>
      <c r="AI133" s="66"/>
      <c r="AJ133" s="58"/>
      <c r="AK133" s="58"/>
      <c r="AL133" s="58"/>
      <c r="AM133" s="58"/>
      <c r="AN133" s="58"/>
      <c r="AO133" s="58"/>
      <c r="AP133" s="65"/>
      <c r="AQ133" s="65"/>
      <c r="AR133" s="65"/>
      <c r="AS133" s="65"/>
      <c r="AT133" s="65"/>
      <c r="AU133" s="58"/>
      <c r="AV133" s="58"/>
      <c r="AW133" s="58"/>
      <c r="AX133" s="58"/>
      <c r="AY133" s="58"/>
      <c r="AZ133" s="58"/>
      <c r="BA133" s="59"/>
    </row>
    <row r="134" spans="2:53" ht="5.0999999999999996" customHeight="1" x14ac:dyDescent="0.15">
      <c r="B134" s="520" t="s">
        <v>237</v>
      </c>
      <c r="C134" s="521"/>
      <c r="D134" s="521"/>
      <c r="E134" s="521"/>
      <c r="F134" s="521"/>
      <c r="G134" s="521"/>
      <c r="H134" s="521"/>
      <c r="I134" s="521"/>
      <c r="J134" s="521"/>
      <c r="K134" s="521"/>
      <c r="L134" s="521"/>
      <c r="M134" s="521"/>
      <c r="N134" s="522"/>
      <c r="O134" s="520" t="s">
        <v>236</v>
      </c>
      <c r="P134" s="521"/>
      <c r="Q134" s="521"/>
      <c r="R134" s="521"/>
      <c r="S134" s="521"/>
      <c r="T134" s="521"/>
      <c r="U134" s="521"/>
      <c r="V134" s="521"/>
      <c r="W134" s="521"/>
      <c r="X134" s="521"/>
      <c r="Y134" s="522"/>
      <c r="Z134" s="52"/>
      <c r="AA134" s="52"/>
      <c r="AB134" s="52"/>
      <c r="AC134" s="52"/>
      <c r="AD134" s="52"/>
      <c r="AE134" s="52"/>
      <c r="AF134" s="53"/>
      <c r="AG134" s="54"/>
      <c r="AH134" s="54"/>
      <c r="AI134" s="54"/>
      <c r="AJ134" s="54"/>
      <c r="AK134" s="54"/>
      <c r="AL134" s="54"/>
      <c r="AM134" s="54"/>
      <c r="AN134" s="54"/>
      <c r="AO134" s="54"/>
      <c r="AP134" s="60"/>
      <c r="AQ134" s="60"/>
      <c r="AR134" s="60"/>
      <c r="AS134" s="60"/>
      <c r="AT134" s="60"/>
      <c r="AU134" s="54"/>
      <c r="AV134" s="54"/>
      <c r="AW134" s="54"/>
      <c r="AX134" s="54"/>
      <c r="AY134" s="54"/>
      <c r="AZ134" s="54"/>
      <c r="BA134" s="55"/>
    </row>
    <row r="135" spans="2:53" ht="14.25" customHeight="1" x14ac:dyDescent="0.15">
      <c r="B135" s="523"/>
      <c r="C135" s="524"/>
      <c r="D135" s="524"/>
      <c r="E135" s="524"/>
      <c r="F135" s="524"/>
      <c r="G135" s="524"/>
      <c r="H135" s="524"/>
      <c r="I135" s="524"/>
      <c r="J135" s="524"/>
      <c r="K135" s="524"/>
      <c r="L135" s="524"/>
      <c r="M135" s="524"/>
      <c r="N135" s="525"/>
      <c r="O135" s="523"/>
      <c r="P135" s="524"/>
      <c r="Q135" s="524"/>
      <c r="R135" s="524"/>
      <c r="S135" s="524"/>
      <c r="T135" s="524"/>
      <c r="U135" s="524"/>
      <c r="V135" s="524"/>
      <c r="W135" s="524"/>
      <c r="X135" s="524"/>
      <c r="Y135" s="525"/>
      <c r="Z135" s="52"/>
      <c r="AA135" s="52"/>
      <c r="AB135" s="52"/>
      <c r="AC135" s="52"/>
      <c r="AD135" s="52"/>
      <c r="AE135" s="52"/>
      <c r="AF135" s="56"/>
      <c r="AG135" s="57" t="s">
        <v>248</v>
      </c>
      <c r="AH135" s="58"/>
      <c r="AI135" s="58" t="s">
        <v>230</v>
      </c>
      <c r="AJ135" s="58"/>
      <c r="AK135" s="58"/>
      <c r="AL135" s="58"/>
      <c r="AM135" s="58"/>
      <c r="AN135" s="58"/>
      <c r="AO135" s="58"/>
      <c r="AP135" s="100"/>
      <c r="AQ135" s="65"/>
      <c r="AR135" s="65"/>
      <c r="AS135" s="65"/>
      <c r="AT135" s="58"/>
      <c r="AU135" s="65"/>
      <c r="AV135" s="65"/>
      <c r="AW135" s="65"/>
      <c r="AX135" s="58"/>
      <c r="AY135" s="64"/>
      <c r="AZ135" s="58"/>
      <c r="BA135" s="59"/>
    </row>
    <row r="136" spans="2:53" ht="5.0999999999999996" customHeight="1" x14ac:dyDescent="0.15">
      <c r="B136" s="523"/>
      <c r="C136" s="524"/>
      <c r="D136" s="524"/>
      <c r="E136" s="524"/>
      <c r="F136" s="524"/>
      <c r="G136" s="524"/>
      <c r="H136" s="524"/>
      <c r="I136" s="524"/>
      <c r="J136" s="524"/>
      <c r="K136" s="524"/>
      <c r="L136" s="524"/>
      <c r="M136" s="524"/>
      <c r="N136" s="525"/>
      <c r="O136" s="523"/>
      <c r="P136" s="524"/>
      <c r="Q136" s="524"/>
      <c r="R136" s="524"/>
      <c r="S136" s="524"/>
      <c r="T136" s="524"/>
      <c r="U136" s="524"/>
      <c r="V136" s="524"/>
      <c r="W136" s="524"/>
      <c r="X136" s="524"/>
      <c r="Y136" s="525"/>
      <c r="Z136" s="52"/>
      <c r="AA136" s="52"/>
      <c r="AB136" s="52"/>
      <c r="AC136" s="52"/>
      <c r="AD136" s="52"/>
      <c r="AE136" s="52"/>
      <c r="AF136" s="56"/>
      <c r="AG136" s="57"/>
      <c r="AH136" s="58"/>
      <c r="AI136" s="58"/>
      <c r="AJ136" s="58"/>
      <c r="AK136" s="58"/>
      <c r="AL136" s="58"/>
      <c r="AM136" s="58"/>
      <c r="AN136" s="58"/>
      <c r="AO136" s="58"/>
      <c r="AP136" s="100"/>
      <c r="AQ136" s="65"/>
      <c r="AR136" s="65"/>
      <c r="AS136" s="65"/>
      <c r="AT136" s="58"/>
      <c r="AU136" s="65"/>
      <c r="AV136" s="65"/>
      <c r="AW136" s="65"/>
      <c r="AX136" s="58"/>
      <c r="AY136" s="64"/>
      <c r="AZ136" s="58"/>
      <c r="BA136" s="59"/>
    </row>
    <row r="137" spans="2:53" ht="14.25" customHeight="1" x14ac:dyDescent="0.15">
      <c r="B137" s="523"/>
      <c r="C137" s="524"/>
      <c r="D137" s="524"/>
      <c r="E137" s="524"/>
      <c r="F137" s="524"/>
      <c r="G137" s="524"/>
      <c r="H137" s="524"/>
      <c r="I137" s="524"/>
      <c r="J137" s="524"/>
      <c r="K137" s="524"/>
      <c r="L137" s="524"/>
      <c r="M137" s="524"/>
      <c r="N137" s="525"/>
      <c r="O137" s="523"/>
      <c r="P137" s="524"/>
      <c r="Q137" s="524"/>
      <c r="R137" s="524"/>
      <c r="S137" s="524"/>
      <c r="T137" s="524"/>
      <c r="U137" s="524"/>
      <c r="V137" s="524"/>
      <c r="W137" s="524"/>
      <c r="X137" s="524"/>
      <c r="Y137" s="525"/>
      <c r="Z137" s="52"/>
      <c r="AA137" s="52"/>
      <c r="AB137" s="52"/>
      <c r="AC137" s="52"/>
      <c r="AD137" s="52"/>
      <c r="AE137" s="52"/>
      <c r="AF137" s="56"/>
      <c r="AG137" s="9" t="s">
        <v>1</v>
      </c>
      <c r="AH137" s="58"/>
      <c r="AI137" s="106" t="s">
        <v>311</v>
      </c>
      <c r="AJ137" s="58"/>
      <c r="AK137" s="58"/>
      <c r="AL137" s="58"/>
      <c r="AM137" s="58"/>
      <c r="AN137" s="58"/>
      <c r="AO137" s="58"/>
      <c r="AP137" s="100"/>
      <c r="AQ137" s="65"/>
      <c r="AR137" s="65"/>
      <c r="AS137" s="65"/>
      <c r="AT137" s="58"/>
      <c r="AU137" s="65"/>
      <c r="AV137" s="65"/>
      <c r="AW137" s="65"/>
      <c r="AX137" s="58"/>
      <c r="AY137" s="64"/>
      <c r="AZ137" s="58"/>
      <c r="BA137" s="59"/>
    </row>
    <row r="138" spans="2:53" ht="5.0999999999999996" customHeight="1" thickBot="1" x14ac:dyDescent="0.2">
      <c r="B138" s="526"/>
      <c r="C138" s="527"/>
      <c r="D138" s="527"/>
      <c r="E138" s="527"/>
      <c r="F138" s="527"/>
      <c r="G138" s="527"/>
      <c r="H138" s="527"/>
      <c r="I138" s="527"/>
      <c r="J138" s="527"/>
      <c r="K138" s="527"/>
      <c r="L138" s="527"/>
      <c r="M138" s="527"/>
      <c r="N138" s="528"/>
      <c r="O138" s="526"/>
      <c r="P138" s="527"/>
      <c r="Q138" s="527"/>
      <c r="R138" s="527"/>
      <c r="S138" s="527"/>
      <c r="T138" s="527"/>
      <c r="U138" s="527"/>
      <c r="V138" s="527"/>
      <c r="W138" s="527"/>
      <c r="X138" s="527"/>
      <c r="Y138" s="528"/>
      <c r="Z138" s="52"/>
      <c r="AA138" s="52"/>
      <c r="AB138" s="52"/>
      <c r="AC138" s="52"/>
      <c r="AD138" s="52"/>
      <c r="AE138" s="52"/>
      <c r="AF138" s="61"/>
      <c r="AG138" s="62"/>
      <c r="AH138" s="62"/>
      <c r="AI138" s="62"/>
      <c r="AJ138" s="62"/>
      <c r="AK138" s="62"/>
      <c r="AL138" s="62"/>
      <c r="AM138" s="62"/>
      <c r="AN138" s="62"/>
      <c r="AO138" s="62"/>
      <c r="AP138" s="62"/>
      <c r="AQ138" s="62"/>
      <c r="AR138" s="62"/>
      <c r="AS138" s="62"/>
      <c r="AT138" s="62"/>
      <c r="AU138" s="62"/>
      <c r="AV138" s="62"/>
      <c r="AW138" s="62"/>
      <c r="AX138" s="62"/>
      <c r="AY138" s="62"/>
      <c r="AZ138" s="62"/>
      <c r="BA138" s="63"/>
    </row>
    <row r="139" spans="2:53" ht="4.5" customHeight="1" x14ac:dyDescent="0.15">
      <c r="B139" s="520" t="s">
        <v>524</v>
      </c>
      <c r="C139" s="521"/>
      <c r="D139" s="521"/>
      <c r="E139" s="521"/>
      <c r="F139" s="521"/>
      <c r="G139" s="521"/>
      <c r="H139" s="521"/>
      <c r="I139" s="521"/>
      <c r="J139" s="521"/>
      <c r="K139" s="521"/>
      <c r="L139" s="521"/>
      <c r="M139" s="521"/>
      <c r="N139" s="522"/>
      <c r="O139" s="520" t="s">
        <v>523</v>
      </c>
      <c r="P139" s="521"/>
      <c r="Q139" s="521"/>
      <c r="R139" s="521"/>
      <c r="S139" s="521"/>
      <c r="T139" s="521"/>
      <c r="U139" s="521"/>
      <c r="V139" s="521"/>
      <c r="W139" s="521"/>
      <c r="X139" s="521"/>
      <c r="Y139" s="522"/>
      <c r="Z139" s="52"/>
      <c r="AA139" s="52"/>
      <c r="AB139" s="52"/>
      <c r="AC139" s="52"/>
      <c r="AD139" s="52"/>
      <c r="AE139" s="52"/>
      <c r="AF139" s="171"/>
      <c r="AG139" s="172"/>
      <c r="AH139" s="172"/>
      <c r="AI139" s="172"/>
      <c r="AJ139" s="172"/>
      <c r="AK139" s="172"/>
      <c r="AL139" s="172"/>
      <c r="AM139" s="172"/>
      <c r="AN139" s="172"/>
      <c r="AO139" s="172"/>
      <c r="AP139" s="172"/>
      <c r="AQ139" s="172"/>
      <c r="AR139" s="172"/>
      <c r="AS139" s="172"/>
      <c r="AT139" s="97"/>
      <c r="AU139" s="97"/>
      <c r="AV139" s="172"/>
      <c r="AW139" s="172"/>
      <c r="AX139" s="172"/>
      <c r="AY139" s="172"/>
      <c r="AZ139" s="172"/>
      <c r="BA139" s="173"/>
    </row>
    <row r="140" spans="2:53" ht="14.25" x14ac:dyDescent="0.15">
      <c r="B140" s="523"/>
      <c r="C140" s="524"/>
      <c r="D140" s="524"/>
      <c r="E140" s="524"/>
      <c r="F140" s="524"/>
      <c r="G140" s="524"/>
      <c r="H140" s="524"/>
      <c r="I140" s="524"/>
      <c r="J140" s="524"/>
      <c r="K140" s="524"/>
      <c r="L140" s="524"/>
      <c r="M140" s="524"/>
      <c r="N140" s="525"/>
      <c r="O140" s="523"/>
      <c r="P140" s="524"/>
      <c r="Q140" s="524"/>
      <c r="R140" s="524"/>
      <c r="S140" s="524"/>
      <c r="T140" s="524"/>
      <c r="U140" s="524"/>
      <c r="V140" s="524"/>
      <c r="W140" s="524"/>
      <c r="X140" s="524"/>
      <c r="Y140" s="525"/>
      <c r="Z140" s="52"/>
      <c r="AA140" s="52"/>
      <c r="AB140" s="52"/>
      <c r="AC140" s="52"/>
      <c r="AD140" s="52"/>
      <c r="AE140" s="52"/>
      <c r="AF140" s="170"/>
      <c r="AG140" s="9" t="s">
        <v>488</v>
      </c>
      <c r="AH140" s="103"/>
      <c r="AI140" s="103" t="s">
        <v>570</v>
      </c>
      <c r="AJ140" s="98"/>
      <c r="AK140" s="98"/>
      <c r="AL140" s="98"/>
      <c r="AM140" s="98"/>
      <c r="AN140" s="98"/>
      <c r="AO140" s="98"/>
      <c r="AP140" s="102"/>
      <c r="AQ140" s="102"/>
      <c r="AR140" s="102"/>
      <c r="AS140" s="102"/>
      <c r="AT140" s="102"/>
      <c r="AU140" s="98"/>
      <c r="AV140" s="98"/>
      <c r="AW140" s="98"/>
      <c r="AX140" s="98"/>
      <c r="AY140" s="98"/>
      <c r="AZ140" s="98"/>
      <c r="BA140" s="174"/>
    </row>
    <row r="141" spans="2:53" ht="4.5" customHeight="1" x14ac:dyDescent="0.15">
      <c r="B141" s="523"/>
      <c r="C141" s="524"/>
      <c r="D141" s="524"/>
      <c r="E141" s="524"/>
      <c r="F141" s="524"/>
      <c r="G141" s="524"/>
      <c r="H141" s="524"/>
      <c r="I141" s="524"/>
      <c r="J141" s="524"/>
      <c r="K141" s="524"/>
      <c r="L141" s="524"/>
      <c r="M141" s="524"/>
      <c r="N141" s="525"/>
      <c r="O141" s="523"/>
      <c r="P141" s="524"/>
      <c r="Q141" s="524"/>
      <c r="R141" s="524"/>
      <c r="S141" s="524"/>
      <c r="T141" s="524"/>
      <c r="U141" s="524"/>
      <c r="V141" s="524"/>
      <c r="W141" s="524"/>
      <c r="X141" s="524"/>
      <c r="Y141" s="525"/>
      <c r="Z141" s="52"/>
      <c r="AA141" s="52"/>
      <c r="AB141" s="52"/>
      <c r="AC141" s="52"/>
      <c r="AD141" s="52"/>
      <c r="AE141" s="52"/>
      <c r="AF141" s="170"/>
      <c r="AG141" s="41"/>
      <c r="AH141" s="103"/>
      <c r="AI141" s="103"/>
      <c r="AJ141" s="98"/>
      <c r="AK141" s="98"/>
      <c r="AL141" s="98"/>
      <c r="AM141" s="98"/>
      <c r="AN141" s="98"/>
      <c r="AO141" s="98"/>
      <c r="AP141" s="102"/>
      <c r="AQ141" s="102"/>
      <c r="AR141" s="102"/>
      <c r="AS141" s="102"/>
      <c r="AT141" s="102"/>
      <c r="AU141" s="98"/>
      <c r="AV141" s="98"/>
      <c r="AW141" s="98"/>
      <c r="AX141" s="98"/>
      <c r="AY141" s="98"/>
      <c r="AZ141" s="98"/>
      <c r="BA141" s="174"/>
    </row>
    <row r="142" spans="2:53" ht="14.25" x14ac:dyDescent="0.15">
      <c r="B142" s="523"/>
      <c r="C142" s="524"/>
      <c r="D142" s="524"/>
      <c r="E142" s="524"/>
      <c r="F142" s="524"/>
      <c r="G142" s="524"/>
      <c r="H142" s="524"/>
      <c r="I142" s="524"/>
      <c r="J142" s="524"/>
      <c r="K142" s="524"/>
      <c r="L142" s="524"/>
      <c r="M142" s="524"/>
      <c r="N142" s="525"/>
      <c r="O142" s="523"/>
      <c r="P142" s="524"/>
      <c r="Q142" s="524"/>
      <c r="R142" s="524"/>
      <c r="S142" s="524"/>
      <c r="T142" s="524"/>
      <c r="U142" s="524"/>
      <c r="V142" s="524"/>
      <c r="W142" s="524"/>
      <c r="X142" s="524"/>
      <c r="Y142" s="525"/>
      <c r="Z142" s="52"/>
      <c r="AA142" s="52"/>
      <c r="AB142" s="52"/>
      <c r="AC142" s="52"/>
      <c r="AD142" s="52"/>
      <c r="AE142" s="52"/>
      <c r="AF142" s="170"/>
      <c r="AG142" s="9" t="s">
        <v>488</v>
      </c>
      <c r="AH142" s="103"/>
      <c r="AI142" s="103" t="s">
        <v>577</v>
      </c>
      <c r="AJ142" s="98"/>
      <c r="AK142" s="98"/>
      <c r="AL142" s="98"/>
      <c r="AM142" s="98"/>
      <c r="AN142" s="98"/>
      <c r="AO142" s="98"/>
      <c r="AP142" s="102"/>
      <c r="AQ142" s="102"/>
      <c r="AR142" s="102"/>
      <c r="AS142" s="102"/>
      <c r="AT142" s="102"/>
      <c r="AU142" s="98"/>
      <c r="AV142" s="98"/>
      <c r="AW142" s="98"/>
      <c r="AX142" s="98"/>
      <c r="AY142" s="98"/>
      <c r="AZ142" s="98"/>
      <c r="BA142" s="174"/>
    </row>
    <row r="143" spans="2:53" ht="4.5" customHeight="1" thickBot="1" x14ac:dyDescent="0.2">
      <c r="B143" s="526"/>
      <c r="C143" s="527"/>
      <c r="D143" s="527"/>
      <c r="E143" s="527"/>
      <c r="F143" s="527"/>
      <c r="G143" s="527"/>
      <c r="H143" s="527"/>
      <c r="I143" s="527"/>
      <c r="J143" s="527"/>
      <c r="K143" s="527"/>
      <c r="L143" s="527"/>
      <c r="M143" s="527"/>
      <c r="N143" s="528"/>
      <c r="O143" s="526"/>
      <c r="P143" s="527"/>
      <c r="Q143" s="527"/>
      <c r="R143" s="527"/>
      <c r="S143" s="527"/>
      <c r="T143" s="527"/>
      <c r="U143" s="527"/>
      <c r="V143" s="527"/>
      <c r="W143" s="527"/>
      <c r="X143" s="527"/>
      <c r="Y143" s="528"/>
      <c r="Z143" s="52"/>
      <c r="AA143" s="52"/>
      <c r="AB143" s="52"/>
      <c r="AC143" s="52"/>
      <c r="AD143" s="52"/>
      <c r="AE143" s="52"/>
      <c r="AF143" s="175"/>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7"/>
    </row>
    <row r="144" spans="2:53" ht="4.5" customHeight="1" x14ac:dyDescent="0.15">
      <c r="B144" s="520" t="s">
        <v>578</v>
      </c>
      <c r="C144" s="521"/>
      <c r="D144" s="521"/>
      <c r="E144" s="521"/>
      <c r="F144" s="521"/>
      <c r="G144" s="521"/>
      <c r="H144" s="521"/>
      <c r="I144" s="521"/>
      <c r="J144" s="521"/>
      <c r="K144" s="521"/>
      <c r="L144" s="521"/>
      <c r="M144" s="521"/>
      <c r="N144" s="522"/>
      <c r="O144" s="520" t="s">
        <v>579</v>
      </c>
      <c r="P144" s="521"/>
      <c r="Q144" s="521"/>
      <c r="R144" s="521"/>
      <c r="S144" s="521"/>
      <c r="T144" s="521"/>
      <c r="U144" s="521"/>
      <c r="V144" s="521"/>
      <c r="W144" s="521"/>
      <c r="X144" s="521"/>
      <c r="Y144" s="522"/>
      <c r="Z144" s="52"/>
      <c r="AA144" s="52"/>
      <c r="AB144" s="52"/>
      <c r="AC144" s="52"/>
      <c r="AD144" s="52"/>
      <c r="AE144" s="52"/>
      <c r="AF144" s="171"/>
      <c r="AG144" s="172"/>
      <c r="AH144" s="172"/>
      <c r="AI144" s="172"/>
      <c r="AJ144" s="172"/>
      <c r="AK144" s="172"/>
      <c r="AL144" s="172"/>
      <c r="AM144" s="172"/>
      <c r="AN144" s="172"/>
      <c r="AO144" s="172"/>
      <c r="AP144" s="172"/>
      <c r="AQ144" s="172"/>
      <c r="AR144" s="172"/>
      <c r="AS144" s="172"/>
      <c r="AT144" s="97"/>
      <c r="AU144" s="97"/>
      <c r="AV144" s="172"/>
      <c r="AW144" s="172"/>
      <c r="AX144" s="172"/>
      <c r="AY144" s="172"/>
      <c r="AZ144" s="172"/>
      <c r="BA144" s="173"/>
    </row>
    <row r="145" spans="2:56" ht="14.25" x14ac:dyDescent="0.15">
      <c r="B145" s="523"/>
      <c r="C145" s="524"/>
      <c r="D145" s="524"/>
      <c r="E145" s="524"/>
      <c r="F145" s="524"/>
      <c r="G145" s="524"/>
      <c r="H145" s="524"/>
      <c r="I145" s="524"/>
      <c r="J145" s="524"/>
      <c r="K145" s="524"/>
      <c r="L145" s="524"/>
      <c r="M145" s="524"/>
      <c r="N145" s="525"/>
      <c r="O145" s="523"/>
      <c r="P145" s="524"/>
      <c r="Q145" s="524"/>
      <c r="R145" s="524"/>
      <c r="S145" s="524"/>
      <c r="T145" s="524"/>
      <c r="U145" s="524"/>
      <c r="V145" s="524"/>
      <c r="W145" s="524"/>
      <c r="X145" s="524"/>
      <c r="Y145" s="525"/>
      <c r="Z145" s="52"/>
      <c r="AA145" s="52"/>
      <c r="AB145" s="52"/>
      <c r="AC145" s="52"/>
      <c r="AD145" s="52"/>
      <c r="AE145" s="52"/>
      <c r="AF145" s="170"/>
      <c r="AG145" s="225" t="s">
        <v>488</v>
      </c>
      <c r="AH145" s="103"/>
      <c r="AI145" s="103" t="s">
        <v>580</v>
      </c>
      <c r="AJ145" s="98"/>
      <c r="AK145" s="98"/>
      <c r="AL145" s="98"/>
      <c r="AM145" s="125" t="s">
        <v>618</v>
      </c>
      <c r="AN145" s="98"/>
      <c r="AO145" s="98"/>
      <c r="AP145" s="102"/>
      <c r="AQ145" s="102"/>
      <c r="AR145" s="102"/>
      <c r="AS145" s="102"/>
      <c r="AT145" s="102"/>
      <c r="AU145" s="98"/>
      <c r="AV145" s="98"/>
      <c r="AW145" s="98"/>
      <c r="AX145" s="98"/>
      <c r="AY145" s="98"/>
      <c r="AZ145" s="98"/>
      <c r="BA145" s="174"/>
    </row>
    <row r="146" spans="2:56" ht="4.5" customHeight="1" x14ac:dyDescent="0.15">
      <c r="B146" s="523"/>
      <c r="C146" s="524"/>
      <c r="D146" s="524"/>
      <c r="E146" s="524"/>
      <c r="F146" s="524"/>
      <c r="G146" s="524"/>
      <c r="H146" s="524"/>
      <c r="I146" s="524"/>
      <c r="J146" s="524"/>
      <c r="K146" s="524"/>
      <c r="L146" s="524"/>
      <c r="M146" s="524"/>
      <c r="N146" s="525"/>
      <c r="O146" s="523"/>
      <c r="P146" s="524"/>
      <c r="Q146" s="524"/>
      <c r="R146" s="524"/>
      <c r="S146" s="524"/>
      <c r="T146" s="524"/>
      <c r="U146" s="524"/>
      <c r="V146" s="524"/>
      <c r="W146" s="524"/>
      <c r="X146" s="524"/>
      <c r="Y146" s="525"/>
      <c r="Z146" s="52"/>
      <c r="AA146" s="52"/>
      <c r="AB146" s="52"/>
      <c r="AC146" s="52"/>
      <c r="AD146" s="52"/>
      <c r="AE146" s="52"/>
      <c r="AF146" s="170"/>
      <c r="AG146" s="41"/>
      <c r="AH146" s="103"/>
      <c r="AI146" s="103"/>
      <c r="AJ146" s="98"/>
      <c r="AK146" s="98"/>
      <c r="AL146" s="98"/>
      <c r="AM146" s="98"/>
      <c r="AN146" s="98"/>
      <c r="AO146" s="98"/>
      <c r="AP146" s="102"/>
      <c r="AQ146" s="102"/>
      <c r="AR146" s="102"/>
      <c r="AS146" s="102"/>
      <c r="AT146" s="102"/>
      <c r="AU146" s="98"/>
      <c r="AV146" s="98"/>
      <c r="AW146" s="98"/>
      <c r="AX146" s="98"/>
      <c r="AY146" s="98"/>
      <c r="AZ146" s="98"/>
      <c r="BA146" s="174"/>
    </row>
    <row r="147" spans="2:56" ht="14.25" x14ac:dyDescent="0.15">
      <c r="B147" s="523"/>
      <c r="C147" s="524"/>
      <c r="D147" s="524"/>
      <c r="E147" s="524"/>
      <c r="F147" s="524"/>
      <c r="G147" s="524"/>
      <c r="H147" s="524"/>
      <c r="I147" s="524"/>
      <c r="J147" s="524"/>
      <c r="K147" s="524"/>
      <c r="L147" s="524"/>
      <c r="M147" s="524"/>
      <c r="N147" s="525"/>
      <c r="O147" s="523"/>
      <c r="P147" s="524"/>
      <c r="Q147" s="524"/>
      <c r="R147" s="524"/>
      <c r="S147" s="524"/>
      <c r="T147" s="524"/>
      <c r="U147" s="524"/>
      <c r="V147" s="524"/>
      <c r="W147" s="524"/>
      <c r="X147" s="524"/>
      <c r="Y147" s="525"/>
      <c r="Z147" s="52"/>
      <c r="AA147" s="52"/>
      <c r="AB147" s="52"/>
      <c r="AC147" s="52"/>
      <c r="AD147" s="52"/>
      <c r="AE147" s="52"/>
      <c r="AF147" s="170"/>
      <c r="AG147" s="225" t="s">
        <v>488</v>
      </c>
      <c r="AH147" s="103"/>
      <c r="AI147" s="103" t="s">
        <v>579</v>
      </c>
      <c r="AJ147" s="98"/>
      <c r="AK147" s="98"/>
      <c r="AL147" s="98"/>
      <c r="AM147" s="98"/>
      <c r="AN147" s="98"/>
      <c r="AO147" s="98"/>
      <c r="AP147" s="102"/>
      <c r="AQ147" s="102"/>
      <c r="AR147" s="102"/>
      <c r="AS147" s="102"/>
      <c r="AT147" s="102"/>
      <c r="AU147" s="98"/>
      <c r="AV147" s="98"/>
      <c r="AW147" s="98"/>
      <c r="AX147" s="98"/>
      <c r="AY147" s="98"/>
      <c r="AZ147" s="98"/>
      <c r="BA147" s="174"/>
    </row>
    <row r="148" spans="2:56" ht="4.5" customHeight="1" thickBot="1" x14ac:dyDescent="0.2">
      <c r="B148" s="526"/>
      <c r="C148" s="527"/>
      <c r="D148" s="527"/>
      <c r="E148" s="527"/>
      <c r="F148" s="527"/>
      <c r="G148" s="527"/>
      <c r="H148" s="527"/>
      <c r="I148" s="527"/>
      <c r="J148" s="527"/>
      <c r="K148" s="527"/>
      <c r="L148" s="527"/>
      <c r="M148" s="527"/>
      <c r="N148" s="528"/>
      <c r="O148" s="526"/>
      <c r="P148" s="527"/>
      <c r="Q148" s="527"/>
      <c r="R148" s="527"/>
      <c r="S148" s="527"/>
      <c r="T148" s="527"/>
      <c r="U148" s="527"/>
      <c r="V148" s="527"/>
      <c r="W148" s="527"/>
      <c r="X148" s="527"/>
      <c r="Y148" s="528"/>
      <c r="Z148" s="52"/>
      <c r="AA148" s="52"/>
      <c r="AB148" s="52"/>
      <c r="AC148" s="52"/>
      <c r="AD148" s="52"/>
      <c r="AE148" s="52"/>
      <c r="AF148" s="175"/>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7"/>
    </row>
    <row r="149" spans="2:56" ht="8.25" customHeight="1" thickBot="1" x14ac:dyDescent="0.2"/>
    <row r="150" spans="2:56" ht="18.75" customHeight="1" thickBot="1" x14ac:dyDescent="0.2">
      <c r="B150" s="517" t="s">
        <v>627</v>
      </c>
      <c r="C150" s="518"/>
      <c r="D150" s="518"/>
      <c r="E150" s="518"/>
      <c r="F150" s="518"/>
      <c r="G150" s="518"/>
      <c r="H150" s="518"/>
      <c r="I150" s="518"/>
      <c r="J150" s="518"/>
      <c r="K150" s="518"/>
      <c r="L150" s="518"/>
      <c r="M150" s="518"/>
      <c r="N150" s="518"/>
      <c r="O150" s="518"/>
      <c r="P150" s="518"/>
      <c r="Q150" s="518"/>
      <c r="R150" s="518"/>
      <c r="S150" s="518"/>
      <c r="T150" s="518"/>
      <c r="U150" s="518"/>
      <c r="V150" s="519"/>
      <c r="W150" s="32"/>
      <c r="X150" s="32"/>
      <c r="Y150" s="32"/>
      <c r="Z150" s="4"/>
      <c r="AA150" s="4"/>
      <c r="AB150" s="4"/>
      <c r="AC150" s="4"/>
      <c r="AD150" s="4"/>
      <c r="AE150" s="4"/>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4"/>
    </row>
    <row r="151" spans="2:56" ht="5.0999999999999996" customHeight="1" thickBot="1" x14ac:dyDescent="0.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4"/>
      <c r="AA151" s="4"/>
      <c r="AB151" s="4"/>
      <c r="AC151" s="4"/>
      <c r="AD151" s="4"/>
      <c r="AE151" s="4"/>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4"/>
    </row>
    <row r="152" spans="2:56" ht="5.0999999999999996" customHeight="1" x14ac:dyDescent="0.15">
      <c r="B152" s="508" t="s">
        <v>625</v>
      </c>
      <c r="C152" s="509"/>
      <c r="D152" s="509"/>
      <c r="E152" s="509"/>
      <c r="F152" s="509"/>
      <c r="G152" s="509"/>
      <c r="H152" s="509"/>
      <c r="I152" s="509"/>
      <c r="J152" s="509"/>
      <c r="K152" s="509"/>
      <c r="L152" s="509"/>
      <c r="M152" s="509"/>
      <c r="N152" s="510"/>
      <c r="O152" s="508" t="s">
        <v>626</v>
      </c>
      <c r="P152" s="509"/>
      <c r="Q152" s="509"/>
      <c r="R152" s="509"/>
      <c r="S152" s="509"/>
      <c r="T152" s="509"/>
      <c r="U152" s="509"/>
      <c r="V152" s="509"/>
      <c r="W152" s="509"/>
      <c r="X152" s="509"/>
      <c r="Y152" s="510"/>
      <c r="AF152" s="26"/>
      <c r="AG152" s="27"/>
      <c r="AH152" s="27"/>
      <c r="AI152" s="27"/>
      <c r="AJ152" s="27"/>
      <c r="AK152" s="27"/>
      <c r="AL152" s="27"/>
      <c r="AM152" s="27"/>
      <c r="AN152" s="27"/>
      <c r="AO152" s="27"/>
      <c r="AP152" s="27"/>
      <c r="AQ152" s="27"/>
      <c r="AR152" s="27"/>
      <c r="AS152" s="27"/>
      <c r="AT152" s="27"/>
      <c r="AU152" s="27"/>
      <c r="AV152" s="27"/>
      <c r="AW152" s="27"/>
      <c r="AX152" s="27"/>
      <c r="AY152" s="27"/>
      <c r="AZ152" s="27"/>
      <c r="BA152" s="28"/>
    </row>
    <row r="153" spans="2:56" ht="14.25" customHeight="1" x14ac:dyDescent="0.15">
      <c r="B153" s="511"/>
      <c r="C153" s="512"/>
      <c r="D153" s="512"/>
      <c r="E153" s="512"/>
      <c r="F153" s="512"/>
      <c r="G153" s="512"/>
      <c r="H153" s="512"/>
      <c r="I153" s="512"/>
      <c r="J153" s="512"/>
      <c r="K153" s="512"/>
      <c r="L153" s="512"/>
      <c r="M153" s="512"/>
      <c r="N153" s="513"/>
      <c r="O153" s="511"/>
      <c r="P153" s="512"/>
      <c r="Q153" s="512"/>
      <c r="R153" s="512"/>
      <c r="S153" s="512"/>
      <c r="T153" s="512"/>
      <c r="U153" s="512"/>
      <c r="V153" s="512"/>
      <c r="W153" s="512"/>
      <c r="X153" s="512"/>
      <c r="Y153" s="513"/>
      <c r="AF153" s="20"/>
      <c r="AG153" s="4"/>
      <c r="AH153" s="32"/>
      <c r="AI153" s="32"/>
      <c r="AJ153" s="32"/>
      <c r="AK153" s="32"/>
      <c r="AL153" s="32"/>
      <c r="AM153" s="32"/>
      <c r="AN153" s="32"/>
      <c r="AO153" s="32"/>
      <c r="AP153" s="32"/>
      <c r="AQ153" s="32"/>
      <c r="AR153" s="32"/>
      <c r="AS153" s="32"/>
      <c r="AT153" s="32"/>
      <c r="AU153" s="32"/>
      <c r="AV153" s="32"/>
      <c r="AW153" s="32"/>
      <c r="AX153" s="32"/>
      <c r="AY153" s="32"/>
      <c r="AZ153" s="32"/>
      <c r="BA153" s="248"/>
    </row>
    <row r="154" spans="2:56" ht="5.0999999999999996" customHeight="1" x14ac:dyDescent="0.15">
      <c r="B154" s="511"/>
      <c r="C154" s="512"/>
      <c r="D154" s="512"/>
      <c r="E154" s="512"/>
      <c r="F154" s="512"/>
      <c r="G154" s="512"/>
      <c r="H154" s="512"/>
      <c r="I154" s="512"/>
      <c r="J154" s="512"/>
      <c r="K154" s="512"/>
      <c r="L154" s="512"/>
      <c r="M154" s="512"/>
      <c r="N154" s="513"/>
      <c r="O154" s="511"/>
      <c r="P154" s="512"/>
      <c r="Q154" s="512"/>
      <c r="R154" s="512"/>
      <c r="S154" s="512"/>
      <c r="T154" s="512"/>
      <c r="U154" s="512"/>
      <c r="V154" s="512"/>
      <c r="W154" s="512"/>
      <c r="X154" s="512"/>
      <c r="Y154" s="513"/>
      <c r="AF154" s="20"/>
      <c r="AG154" s="32"/>
      <c r="AH154" s="32"/>
      <c r="AI154" s="32"/>
      <c r="AJ154" s="32"/>
      <c r="AK154" s="32"/>
      <c r="AL154" s="32"/>
      <c r="AM154" s="32"/>
      <c r="AN154" s="32"/>
      <c r="AO154" s="32"/>
      <c r="AP154" s="32"/>
      <c r="AQ154" s="32"/>
      <c r="AR154" s="32"/>
      <c r="AS154" s="32"/>
      <c r="AT154" s="32"/>
      <c r="AU154" s="32"/>
      <c r="AV154" s="32"/>
      <c r="AW154" s="32"/>
      <c r="AX154" s="32"/>
      <c r="AY154" s="32"/>
      <c r="AZ154" s="32"/>
      <c r="BA154" s="248"/>
    </row>
    <row r="155" spans="2:56" ht="14.25" x14ac:dyDescent="0.15">
      <c r="B155" s="511"/>
      <c r="C155" s="512"/>
      <c r="D155" s="512"/>
      <c r="E155" s="512"/>
      <c r="F155" s="512"/>
      <c r="G155" s="512"/>
      <c r="H155" s="512"/>
      <c r="I155" s="512"/>
      <c r="J155" s="512"/>
      <c r="K155" s="512"/>
      <c r="L155" s="512"/>
      <c r="M155" s="512"/>
      <c r="N155" s="513"/>
      <c r="O155" s="511"/>
      <c r="P155" s="512"/>
      <c r="Q155" s="512"/>
      <c r="R155" s="512"/>
      <c r="S155" s="512"/>
      <c r="T155" s="512"/>
      <c r="U155" s="512"/>
      <c r="V155" s="512"/>
      <c r="W155" s="512"/>
      <c r="X155" s="512"/>
      <c r="Y155" s="513"/>
      <c r="AF155" s="20"/>
      <c r="AG155" s="243" t="s">
        <v>1</v>
      </c>
      <c r="AH155" s="32" t="s">
        <v>624</v>
      </c>
      <c r="AI155" s="32"/>
      <c r="AJ155" s="32"/>
      <c r="AK155" s="32"/>
      <c r="AL155" s="32"/>
      <c r="AM155" s="32"/>
      <c r="AN155" s="32"/>
      <c r="AO155" s="32"/>
      <c r="AP155" s="32"/>
      <c r="AQ155" s="32"/>
      <c r="AR155" s="32"/>
      <c r="AS155" s="32"/>
      <c r="AT155" s="32"/>
      <c r="AU155" s="32"/>
      <c r="AV155" s="32"/>
      <c r="AW155" s="32"/>
      <c r="AX155" s="32"/>
      <c r="AY155" s="32"/>
      <c r="AZ155" s="32"/>
      <c r="BA155" s="248"/>
    </row>
    <row r="156" spans="2:56" ht="5.0999999999999996" customHeight="1" x14ac:dyDescent="0.15">
      <c r="B156" s="511"/>
      <c r="C156" s="512"/>
      <c r="D156" s="512"/>
      <c r="E156" s="512"/>
      <c r="F156" s="512"/>
      <c r="G156" s="512"/>
      <c r="H156" s="512"/>
      <c r="I156" s="512"/>
      <c r="J156" s="512"/>
      <c r="K156" s="512"/>
      <c r="L156" s="512"/>
      <c r="M156" s="512"/>
      <c r="N156" s="513"/>
      <c r="O156" s="511"/>
      <c r="P156" s="512"/>
      <c r="Q156" s="512"/>
      <c r="R156" s="512"/>
      <c r="S156" s="512"/>
      <c r="T156" s="512"/>
      <c r="U156" s="512"/>
      <c r="V156" s="512"/>
      <c r="W156" s="512"/>
      <c r="X156" s="512"/>
      <c r="Y156" s="513"/>
      <c r="AF156" s="245"/>
      <c r="AG156" s="4"/>
      <c r="AH156" s="4"/>
      <c r="AI156" s="4"/>
      <c r="AJ156" s="4"/>
      <c r="AK156" s="4"/>
      <c r="AL156" s="4"/>
      <c r="AM156" s="4"/>
      <c r="AN156" s="4"/>
      <c r="AO156" s="4"/>
      <c r="AP156" s="4"/>
      <c r="AQ156" s="4"/>
      <c r="AR156" s="4"/>
      <c r="AS156" s="4"/>
      <c r="AT156" s="4"/>
      <c r="AU156" s="4"/>
      <c r="AV156" s="4"/>
      <c r="AW156" s="4"/>
      <c r="AX156" s="4"/>
      <c r="AY156" s="4"/>
      <c r="AZ156" s="4"/>
      <c r="BA156" s="6"/>
    </row>
    <row r="157" spans="2:56" ht="13.5" customHeight="1" x14ac:dyDescent="0.15">
      <c r="B157" s="511"/>
      <c r="C157" s="512"/>
      <c r="D157" s="512"/>
      <c r="E157" s="512"/>
      <c r="F157" s="512"/>
      <c r="G157" s="512"/>
      <c r="H157" s="512"/>
      <c r="I157" s="512"/>
      <c r="J157" s="512"/>
      <c r="K157" s="512"/>
      <c r="L157" s="512"/>
      <c r="M157" s="512"/>
      <c r="N157" s="513"/>
      <c r="O157" s="511"/>
      <c r="P157" s="512"/>
      <c r="Q157" s="512"/>
      <c r="R157" s="512"/>
      <c r="S157" s="512"/>
      <c r="T157" s="512"/>
      <c r="U157" s="512"/>
      <c r="V157" s="512"/>
      <c r="W157" s="512"/>
      <c r="X157" s="512"/>
      <c r="Y157" s="513"/>
      <c r="AF157" s="245"/>
      <c r="AG157" s="4"/>
      <c r="AH157" s="4"/>
      <c r="AI157" s="4"/>
      <c r="AJ157" s="4"/>
      <c r="AK157" s="4"/>
      <c r="AL157" s="4"/>
      <c r="AM157" s="4"/>
      <c r="AN157" s="4"/>
      <c r="AO157" s="4"/>
      <c r="AP157" s="4"/>
      <c r="AQ157" s="4"/>
      <c r="AR157" s="4"/>
      <c r="AS157" s="4"/>
      <c r="AT157" s="4"/>
      <c r="AU157" s="4"/>
      <c r="AV157" s="4"/>
      <c r="AW157" s="4"/>
      <c r="AX157" s="4"/>
      <c r="AY157" s="4"/>
      <c r="AZ157" s="4"/>
      <c r="BA157" s="6"/>
    </row>
    <row r="158" spans="2:56" ht="18.75" customHeight="1" x14ac:dyDescent="0.15">
      <c r="B158" s="511"/>
      <c r="C158" s="512"/>
      <c r="D158" s="512"/>
      <c r="E158" s="512"/>
      <c r="F158" s="512"/>
      <c r="G158" s="512"/>
      <c r="H158" s="512"/>
      <c r="I158" s="512"/>
      <c r="J158" s="512"/>
      <c r="K158" s="512"/>
      <c r="L158" s="512"/>
      <c r="M158" s="512"/>
      <c r="N158" s="513"/>
      <c r="O158" s="511"/>
      <c r="P158" s="512"/>
      <c r="Q158" s="512"/>
      <c r="R158" s="512"/>
      <c r="S158" s="512"/>
      <c r="T158" s="512"/>
      <c r="U158" s="512"/>
      <c r="V158" s="512"/>
      <c r="W158" s="512"/>
      <c r="X158" s="512"/>
      <c r="Y158" s="513"/>
      <c r="Z158" s="4"/>
      <c r="AA158" s="4"/>
      <c r="AB158" s="4"/>
      <c r="AC158" s="4"/>
      <c r="AD158" s="4"/>
      <c r="AE158" s="4"/>
      <c r="AF158" s="247"/>
      <c r="AG158" s="243" t="s">
        <v>1</v>
      </c>
      <c r="AH158" s="32" t="s">
        <v>622</v>
      </c>
      <c r="AI158" s="32"/>
      <c r="AJ158" s="32"/>
      <c r="AK158" s="32"/>
      <c r="AL158" s="32"/>
      <c r="AM158" s="32"/>
      <c r="AN158" s="32"/>
      <c r="AO158" s="32"/>
      <c r="AP158" s="32"/>
      <c r="AQ158" s="32"/>
      <c r="AR158" s="32"/>
      <c r="AS158" s="32"/>
      <c r="AT158" s="32"/>
      <c r="AU158" s="32"/>
      <c r="AV158" s="32"/>
      <c r="AW158" s="32"/>
      <c r="AX158" s="32"/>
      <c r="AY158" s="32"/>
      <c r="AZ158" s="32"/>
      <c r="BA158" s="248"/>
      <c r="BB158" s="32"/>
      <c r="BC158" s="32"/>
      <c r="BD158" s="4"/>
    </row>
    <row r="159" spans="2:56" ht="5.0999999999999996" customHeight="1" x14ac:dyDescent="0.15">
      <c r="B159" s="511"/>
      <c r="C159" s="512"/>
      <c r="D159" s="512"/>
      <c r="E159" s="512"/>
      <c r="F159" s="512"/>
      <c r="G159" s="512"/>
      <c r="H159" s="512"/>
      <c r="I159" s="512"/>
      <c r="J159" s="512"/>
      <c r="K159" s="512"/>
      <c r="L159" s="512"/>
      <c r="M159" s="512"/>
      <c r="N159" s="513"/>
      <c r="O159" s="511"/>
      <c r="P159" s="512"/>
      <c r="Q159" s="512"/>
      <c r="R159" s="512"/>
      <c r="S159" s="512"/>
      <c r="T159" s="512"/>
      <c r="U159" s="512"/>
      <c r="V159" s="512"/>
      <c r="W159" s="512"/>
      <c r="X159" s="512"/>
      <c r="Y159" s="513"/>
      <c r="Z159" s="4"/>
      <c r="AA159" s="4"/>
      <c r="AB159" s="4"/>
      <c r="AC159" s="4"/>
      <c r="AD159" s="4"/>
      <c r="AE159" s="4"/>
      <c r="AF159" s="247"/>
      <c r="AG159" s="32"/>
      <c r="AH159" s="32"/>
      <c r="AI159" s="32"/>
      <c r="AJ159" s="32"/>
      <c r="AK159" s="32"/>
      <c r="AL159" s="32"/>
      <c r="AM159" s="32"/>
      <c r="AN159" s="32"/>
      <c r="AO159" s="32"/>
      <c r="AP159" s="32"/>
      <c r="AQ159" s="32"/>
      <c r="AR159" s="32"/>
      <c r="AS159" s="32"/>
      <c r="AT159" s="32"/>
      <c r="AU159" s="32"/>
      <c r="AV159" s="32"/>
      <c r="AW159" s="32"/>
      <c r="AX159" s="32"/>
      <c r="AY159" s="32"/>
      <c r="AZ159" s="32"/>
      <c r="BA159" s="248"/>
      <c r="BB159" s="32"/>
      <c r="BC159" s="32"/>
      <c r="BD159" s="4"/>
    </row>
    <row r="160" spans="2:56" ht="14.25" x14ac:dyDescent="0.15">
      <c r="B160" s="511"/>
      <c r="C160" s="512"/>
      <c r="D160" s="512"/>
      <c r="E160" s="512"/>
      <c r="F160" s="512"/>
      <c r="G160" s="512"/>
      <c r="H160" s="512"/>
      <c r="I160" s="512"/>
      <c r="J160" s="512"/>
      <c r="K160" s="512"/>
      <c r="L160" s="512"/>
      <c r="M160" s="512"/>
      <c r="N160" s="513"/>
      <c r="O160" s="511"/>
      <c r="P160" s="512"/>
      <c r="Q160" s="512"/>
      <c r="R160" s="512"/>
      <c r="S160" s="512"/>
      <c r="T160" s="512"/>
      <c r="U160" s="512"/>
      <c r="V160" s="512"/>
      <c r="W160" s="512"/>
      <c r="X160" s="512"/>
      <c r="Y160" s="513"/>
      <c r="AF160" s="20"/>
      <c r="AG160" s="21"/>
      <c r="AH160" s="21"/>
      <c r="AI160" s="21"/>
      <c r="AJ160" s="21"/>
      <c r="AK160" s="21"/>
      <c r="AL160" s="21"/>
      <c r="AM160" s="21"/>
      <c r="AN160" s="21"/>
      <c r="AO160" s="21"/>
      <c r="AP160" s="21"/>
      <c r="AQ160" s="21"/>
      <c r="AR160" s="21"/>
      <c r="AS160" s="21"/>
      <c r="AT160" s="21"/>
      <c r="AU160" s="21"/>
      <c r="AV160" s="21"/>
      <c r="AW160" s="21"/>
      <c r="AX160" s="21"/>
      <c r="AY160" s="21"/>
      <c r="AZ160" s="21"/>
      <c r="BA160" s="22"/>
    </row>
    <row r="161" spans="1:56" ht="14.25" x14ac:dyDescent="0.15">
      <c r="B161" s="511"/>
      <c r="C161" s="512"/>
      <c r="D161" s="512"/>
      <c r="E161" s="512"/>
      <c r="F161" s="512"/>
      <c r="G161" s="512"/>
      <c r="H161" s="512"/>
      <c r="I161" s="512"/>
      <c r="J161" s="512"/>
      <c r="K161" s="512"/>
      <c r="L161" s="512"/>
      <c r="M161" s="512"/>
      <c r="N161" s="513"/>
      <c r="O161" s="511"/>
      <c r="P161" s="512"/>
      <c r="Q161" s="512"/>
      <c r="R161" s="512"/>
      <c r="S161" s="512"/>
      <c r="T161" s="512"/>
      <c r="U161" s="512"/>
      <c r="V161" s="512"/>
      <c r="W161" s="512"/>
      <c r="X161" s="512"/>
      <c r="Y161" s="513"/>
      <c r="AF161" s="20"/>
      <c r="AG161" s="243" t="s">
        <v>1</v>
      </c>
      <c r="AH161" s="32" t="s">
        <v>623</v>
      </c>
      <c r="AI161" s="21"/>
      <c r="AJ161" s="21"/>
      <c r="AK161" s="21"/>
      <c r="AL161" s="21"/>
      <c r="AM161" s="98"/>
      <c r="AN161" s="21"/>
      <c r="AO161" s="21"/>
      <c r="AP161" s="32"/>
      <c r="AQ161" s="32"/>
      <c r="AR161" s="32"/>
      <c r="AS161" s="32"/>
      <c r="AT161" s="32"/>
      <c r="AU161" s="21"/>
      <c r="AV161" s="21"/>
      <c r="AW161" s="21"/>
      <c r="AX161" s="21"/>
      <c r="AY161" s="21"/>
      <c r="AZ161" s="21"/>
      <c r="BA161" s="22"/>
    </row>
    <row r="162" spans="1:56" ht="5.0999999999999996" customHeight="1" x14ac:dyDescent="0.15">
      <c r="B162" s="511"/>
      <c r="C162" s="512"/>
      <c r="D162" s="512"/>
      <c r="E162" s="512"/>
      <c r="F162" s="512"/>
      <c r="G162" s="512"/>
      <c r="H162" s="512"/>
      <c r="I162" s="512"/>
      <c r="J162" s="512"/>
      <c r="K162" s="512"/>
      <c r="L162" s="512"/>
      <c r="M162" s="512"/>
      <c r="N162" s="513"/>
      <c r="O162" s="511"/>
      <c r="P162" s="512"/>
      <c r="Q162" s="512"/>
      <c r="R162" s="512"/>
      <c r="S162" s="512"/>
      <c r="T162" s="512"/>
      <c r="U162" s="512"/>
      <c r="V162" s="512"/>
      <c r="W162" s="512"/>
      <c r="X162" s="512"/>
      <c r="Y162" s="513"/>
      <c r="AF162" s="20"/>
      <c r="AG162" s="243"/>
      <c r="AH162" s="21"/>
      <c r="AI162" s="21"/>
      <c r="AJ162" s="21"/>
      <c r="AK162" s="21"/>
      <c r="AL162" s="21"/>
      <c r="AM162" s="98"/>
      <c r="AN162" s="21"/>
      <c r="AO162" s="21"/>
      <c r="AP162" s="32"/>
      <c r="AQ162" s="32"/>
      <c r="AR162" s="32"/>
      <c r="AS162" s="32"/>
      <c r="AT162" s="32"/>
      <c r="AU162" s="21"/>
      <c r="AV162" s="21"/>
      <c r="AW162" s="21"/>
      <c r="AX162" s="21"/>
      <c r="AY162" s="21"/>
      <c r="AZ162" s="21"/>
      <c r="BA162" s="22"/>
    </row>
    <row r="163" spans="1:56" ht="14.25" x14ac:dyDescent="0.15">
      <c r="B163" s="511"/>
      <c r="C163" s="512"/>
      <c r="D163" s="512"/>
      <c r="E163" s="512"/>
      <c r="F163" s="512"/>
      <c r="G163" s="512"/>
      <c r="H163" s="512"/>
      <c r="I163" s="512"/>
      <c r="J163" s="512"/>
      <c r="K163" s="512"/>
      <c r="L163" s="512"/>
      <c r="M163" s="512"/>
      <c r="N163" s="513"/>
      <c r="O163" s="511"/>
      <c r="P163" s="512"/>
      <c r="Q163" s="512"/>
      <c r="R163" s="512"/>
      <c r="S163" s="512"/>
      <c r="T163" s="512"/>
      <c r="U163" s="512"/>
      <c r="V163" s="512"/>
      <c r="W163" s="512"/>
      <c r="X163" s="512"/>
      <c r="Y163" s="513"/>
      <c r="AF163" s="20"/>
      <c r="AG163" s="4"/>
      <c r="AH163" s="21"/>
      <c r="AI163" s="21"/>
      <c r="AJ163" s="21"/>
      <c r="AK163" s="21"/>
      <c r="AL163" s="21"/>
      <c r="AM163" s="98"/>
      <c r="AN163" s="21"/>
      <c r="AO163" s="21"/>
      <c r="AP163" s="32"/>
      <c r="AQ163" s="32"/>
      <c r="AR163" s="32"/>
      <c r="AS163" s="32"/>
      <c r="AT163" s="32"/>
      <c r="AU163" s="21"/>
      <c r="AV163" s="21"/>
      <c r="AW163" s="21"/>
      <c r="AX163" s="21"/>
      <c r="AY163" s="21"/>
      <c r="AZ163" s="21"/>
      <c r="BA163" s="22"/>
    </row>
    <row r="164" spans="1:56" ht="14.25" x14ac:dyDescent="0.15">
      <c r="B164" s="511"/>
      <c r="C164" s="512"/>
      <c r="D164" s="512"/>
      <c r="E164" s="512"/>
      <c r="F164" s="512"/>
      <c r="G164" s="512"/>
      <c r="H164" s="512"/>
      <c r="I164" s="512"/>
      <c r="J164" s="512"/>
      <c r="K164" s="512"/>
      <c r="L164" s="512"/>
      <c r="M164" s="512"/>
      <c r="N164" s="513"/>
      <c r="O164" s="511"/>
      <c r="P164" s="512"/>
      <c r="Q164" s="512"/>
      <c r="R164" s="512"/>
      <c r="S164" s="512"/>
      <c r="T164" s="512"/>
      <c r="U164" s="512"/>
      <c r="V164" s="512"/>
      <c r="W164" s="512"/>
      <c r="X164" s="512"/>
      <c r="Y164" s="513"/>
      <c r="AF164" s="245"/>
      <c r="AG164" s="243" t="s">
        <v>1</v>
      </c>
      <c r="AH164" s="4" t="s">
        <v>621</v>
      </c>
      <c r="AI164" s="4"/>
      <c r="AJ164" s="4"/>
      <c r="AK164" s="4"/>
      <c r="AL164" s="4"/>
      <c r="AM164" s="4"/>
      <c r="AN164" s="4"/>
      <c r="AO164" s="4"/>
      <c r="AP164" s="4"/>
      <c r="AQ164" s="4"/>
      <c r="AR164" s="4"/>
      <c r="AS164" s="4"/>
      <c r="AT164" s="4"/>
      <c r="AU164" s="4"/>
      <c r="AV164" s="4"/>
      <c r="AW164" s="4"/>
      <c r="AX164" s="4"/>
      <c r="AY164" s="4"/>
      <c r="AZ164" s="4"/>
      <c r="BA164" s="6"/>
    </row>
    <row r="165" spans="1:56" ht="8.25" customHeight="1" thickBot="1" x14ac:dyDescent="0.2">
      <c r="B165" s="514"/>
      <c r="C165" s="515"/>
      <c r="D165" s="515"/>
      <c r="E165" s="515"/>
      <c r="F165" s="515"/>
      <c r="G165" s="515"/>
      <c r="H165" s="515"/>
      <c r="I165" s="515"/>
      <c r="J165" s="515"/>
      <c r="K165" s="515"/>
      <c r="L165" s="515"/>
      <c r="M165" s="515"/>
      <c r="N165" s="516"/>
      <c r="O165" s="514"/>
      <c r="P165" s="515"/>
      <c r="Q165" s="515"/>
      <c r="R165" s="515"/>
      <c r="S165" s="515"/>
      <c r="T165" s="515"/>
      <c r="U165" s="515"/>
      <c r="V165" s="515"/>
      <c r="W165" s="515"/>
      <c r="X165" s="515"/>
      <c r="Y165" s="516"/>
      <c r="AF165" s="29"/>
      <c r="AG165" s="30"/>
      <c r="AH165" s="30"/>
      <c r="AI165" s="30"/>
      <c r="AJ165" s="30"/>
      <c r="AK165" s="30"/>
      <c r="AL165" s="30"/>
      <c r="AM165" s="30"/>
      <c r="AN165" s="30"/>
      <c r="AO165" s="30"/>
      <c r="AP165" s="30"/>
      <c r="AQ165" s="30"/>
      <c r="AR165" s="30"/>
      <c r="AS165" s="30"/>
      <c r="AT165" s="30"/>
      <c r="AU165" s="30"/>
      <c r="AV165" s="30"/>
      <c r="AW165" s="30"/>
      <c r="AX165" s="30"/>
      <c r="AY165" s="30"/>
      <c r="AZ165" s="30"/>
      <c r="BA165" s="31"/>
    </row>
    <row r="166" spans="1:56" ht="18.75" customHeight="1" x14ac:dyDescent="0.15">
      <c r="Y166" s="32"/>
      <c r="Z166" s="4"/>
      <c r="AA166" s="4"/>
      <c r="AB166" s="4"/>
      <c r="AC166" s="4"/>
      <c r="AD166" s="4"/>
      <c r="AE166" s="4"/>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32"/>
      <c r="BC166" s="32"/>
      <c r="BD166" s="4"/>
    </row>
    <row r="167" spans="1:56" ht="14.25" x14ac:dyDescent="0.15">
      <c r="B167" s="3" t="s">
        <v>601</v>
      </c>
      <c r="Y167" s="32"/>
      <c r="Z167" s="4"/>
      <c r="AA167" s="4"/>
      <c r="AB167" s="4"/>
      <c r="AC167" s="4"/>
      <c r="AD167" s="4"/>
      <c r="AE167" s="4"/>
      <c r="AF167" s="3" t="s">
        <v>603</v>
      </c>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4"/>
    </row>
    <row r="168" spans="1:56" ht="14.25" x14ac:dyDescent="0.15">
      <c r="B168" s="3" t="s">
        <v>602</v>
      </c>
      <c r="Y168" s="32"/>
      <c r="AF168" s="3" t="s">
        <v>604</v>
      </c>
      <c r="AG168" s="21"/>
      <c r="AH168" s="21"/>
      <c r="AI168" s="21"/>
      <c r="AJ168" s="21"/>
      <c r="AK168" s="21"/>
      <c r="AL168" s="21"/>
      <c r="AM168" s="21"/>
      <c r="AN168" s="21"/>
      <c r="AO168" s="21"/>
      <c r="AP168" s="21"/>
      <c r="AQ168" s="21"/>
      <c r="AR168" s="21"/>
      <c r="AS168" s="21"/>
      <c r="AT168" s="21"/>
      <c r="AU168" s="21"/>
      <c r="AV168" s="21"/>
      <c r="AW168" s="21"/>
      <c r="AX168" s="21"/>
      <c r="AY168" s="21"/>
      <c r="AZ168" s="21"/>
      <c r="BA168" s="21"/>
    </row>
    <row r="169" spans="1:56" ht="14.25" x14ac:dyDescent="0.1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AF169" s="3" t="s">
        <v>589</v>
      </c>
      <c r="AG169" s="21"/>
      <c r="AH169" s="21"/>
      <c r="AI169" s="21"/>
      <c r="AJ169" s="21"/>
      <c r="AK169" s="21"/>
      <c r="AL169" s="21"/>
      <c r="AM169" s="98"/>
      <c r="AN169" s="21"/>
      <c r="AO169" s="21"/>
      <c r="AP169" s="32"/>
      <c r="AQ169" s="32"/>
      <c r="AR169" s="32"/>
      <c r="AS169" s="32"/>
      <c r="AT169" s="32"/>
      <c r="AU169" s="21"/>
      <c r="AV169" s="21"/>
      <c r="AW169" s="21"/>
      <c r="AX169" s="21"/>
      <c r="AY169" s="21"/>
      <c r="AZ169" s="21"/>
      <c r="BA169" s="21"/>
    </row>
    <row r="170" spans="1:56" ht="14.25" x14ac:dyDescent="0.1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AF170" s="3" t="s">
        <v>605</v>
      </c>
      <c r="AG170" s="21"/>
      <c r="AH170" s="21"/>
      <c r="AI170" s="21"/>
      <c r="AJ170" s="21"/>
      <c r="AK170" s="21"/>
      <c r="AL170" s="21"/>
      <c r="AM170" s="98"/>
      <c r="AN170" s="21"/>
      <c r="AO170" s="21"/>
      <c r="AP170" s="32"/>
      <c r="AQ170" s="32"/>
      <c r="AR170" s="32"/>
      <c r="AS170" s="32"/>
      <c r="AT170" s="32"/>
      <c r="AU170" s="21"/>
      <c r="AV170" s="21"/>
      <c r="AW170" s="21"/>
      <c r="AX170" s="21"/>
      <c r="AY170" s="21"/>
      <c r="AZ170" s="21"/>
      <c r="BA170" s="21"/>
    </row>
    <row r="171" spans="1:56" ht="14.25" thickBot="1" x14ac:dyDescent="0.2"/>
    <row r="172" spans="1:56" ht="15" thickBot="1" x14ac:dyDescent="0.2">
      <c r="A172" s="116"/>
      <c r="B172" s="517" t="s">
        <v>354</v>
      </c>
      <c r="C172" s="518"/>
      <c r="D172" s="518"/>
      <c r="E172" s="518"/>
      <c r="F172" s="518"/>
      <c r="G172" s="518"/>
      <c r="H172" s="518"/>
      <c r="I172" s="518"/>
      <c r="J172" s="518"/>
      <c r="K172" s="518"/>
      <c r="L172" s="518"/>
      <c r="M172" s="518"/>
      <c r="N172" s="518"/>
      <c r="O172" s="518"/>
      <c r="P172" s="518"/>
      <c r="Q172" s="518"/>
      <c r="R172" s="518"/>
      <c r="S172" s="518"/>
      <c r="T172" s="518"/>
      <c r="U172" s="518"/>
      <c r="V172" s="519"/>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row>
    <row r="173" spans="1:56" ht="14.25" thickBot="1" x14ac:dyDescent="0.2">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row>
    <row r="174" spans="1:56" ht="15" customHeight="1" thickBot="1" x14ac:dyDescent="0.2">
      <c r="A174" s="116"/>
      <c r="B174" s="496" t="s">
        <v>2</v>
      </c>
      <c r="C174" s="497"/>
      <c r="D174" s="497"/>
      <c r="E174" s="497"/>
      <c r="F174" s="497"/>
      <c r="G174" s="497"/>
      <c r="H174" s="497"/>
      <c r="I174" s="497"/>
      <c r="J174" s="498"/>
      <c r="K174" s="496" t="s">
        <v>347</v>
      </c>
      <c r="L174" s="497"/>
      <c r="M174" s="497"/>
      <c r="N174" s="497"/>
      <c r="O174" s="497"/>
      <c r="P174" s="497"/>
      <c r="Q174" s="497"/>
      <c r="R174" s="497"/>
      <c r="S174" s="497"/>
      <c r="T174" s="497"/>
      <c r="U174" s="497"/>
      <c r="V174" s="497"/>
      <c r="W174" s="497"/>
      <c r="X174" s="497"/>
      <c r="Y174" s="498"/>
      <c r="Z174" s="116"/>
      <c r="AA174" s="116"/>
      <c r="AB174" s="116"/>
      <c r="AC174" s="116"/>
      <c r="AD174" s="116"/>
      <c r="AE174" s="116"/>
      <c r="AF174" s="496" t="s">
        <v>348</v>
      </c>
      <c r="AG174" s="497"/>
      <c r="AH174" s="497"/>
      <c r="AI174" s="497"/>
      <c r="AJ174" s="497"/>
      <c r="AK174" s="497"/>
      <c r="AL174" s="497"/>
      <c r="AM174" s="497"/>
      <c r="AN174" s="497"/>
      <c r="AO174" s="497"/>
      <c r="AP174" s="497"/>
      <c r="AQ174" s="497"/>
      <c r="AR174" s="497"/>
      <c r="AS174" s="497"/>
      <c r="AT174" s="497"/>
      <c r="AU174" s="497"/>
      <c r="AV174" s="497"/>
      <c r="AW174" s="497"/>
      <c r="AX174" s="497"/>
      <c r="AY174" s="497"/>
      <c r="AZ174" s="497"/>
      <c r="BA174" s="498"/>
    </row>
    <row r="175" spans="1:56" ht="13.5" customHeight="1" x14ac:dyDescent="0.15">
      <c r="A175" s="116"/>
      <c r="B175" s="468" t="s">
        <v>349</v>
      </c>
      <c r="C175" s="469"/>
      <c r="D175" s="469"/>
      <c r="E175" s="469"/>
      <c r="F175" s="469"/>
      <c r="G175" s="469"/>
      <c r="H175" s="469"/>
      <c r="I175" s="469"/>
      <c r="J175" s="470"/>
      <c r="K175" s="489" t="s">
        <v>355</v>
      </c>
      <c r="L175" s="489"/>
      <c r="M175" s="489"/>
      <c r="N175" s="489"/>
      <c r="O175" s="489"/>
      <c r="P175" s="489"/>
      <c r="Q175" s="489"/>
      <c r="R175" s="489"/>
      <c r="S175" s="489"/>
      <c r="T175" s="489"/>
      <c r="U175" s="489"/>
      <c r="V175" s="489"/>
      <c r="W175" s="489"/>
      <c r="X175" s="489"/>
      <c r="Y175" s="490"/>
      <c r="Z175" s="116"/>
      <c r="AA175" s="116"/>
      <c r="AB175" s="116"/>
      <c r="AC175" s="116"/>
      <c r="AD175" s="116"/>
      <c r="AE175" s="116"/>
      <c r="AF175" s="529"/>
      <c r="AG175" s="530"/>
      <c r="AH175" s="530"/>
      <c r="AI175" s="530"/>
      <c r="AJ175" s="530"/>
      <c r="AK175" s="530"/>
      <c r="AL175" s="530"/>
      <c r="AM175" s="530"/>
      <c r="AN175" s="530"/>
      <c r="AO175" s="530"/>
      <c r="AP175" s="531"/>
      <c r="AQ175" s="502" t="s">
        <v>363</v>
      </c>
      <c r="AR175" s="503"/>
      <c r="AS175" s="503"/>
      <c r="AT175" s="503"/>
      <c r="AU175" s="503"/>
      <c r="AV175" s="503"/>
      <c r="AW175" s="503"/>
      <c r="AX175" s="503"/>
      <c r="AY175" s="503"/>
      <c r="AZ175" s="503"/>
      <c r="BA175" s="504"/>
    </row>
    <row r="176" spans="1:56" ht="14.25" customHeight="1" thickBot="1" x14ac:dyDescent="0.2">
      <c r="A176" s="116"/>
      <c r="B176" s="471"/>
      <c r="C176" s="472"/>
      <c r="D176" s="472"/>
      <c r="E176" s="472"/>
      <c r="F176" s="472"/>
      <c r="G176" s="472"/>
      <c r="H176" s="472"/>
      <c r="I176" s="472"/>
      <c r="J176" s="473"/>
      <c r="K176" s="491"/>
      <c r="L176" s="491"/>
      <c r="M176" s="491"/>
      <c r="N176" s="491"/>
      <c r="O176" s="491"/>
      <c r="P176" s="491"/>
      <c r="Q176" s="491"/>
      <c r="R176" s="491"/>
      <c r="S176" s="491"/>
      <c r="T176" s="491"/>
      <c r="U176" s="491"/>
      <c r="V176" s="491"/>
      <c r="W176" s="491"/>
      <c r="X176" s="491"/>
      <c r="Y176" s="492"/>
      <c r="Z176" s="116"/>
      <c r="AA176" s="116"/>
      <c r="AB176" s="116"/>
      <c r="AC176" s="116"/>
      <c r="AD176" s="116"/>
      <c r="AE176" s="116"/>
      <c r="AF176" s="532"/>
      <c r="AG176" s="533"/>
      <c r="AH176" s="533"/>
      <c r="AI176" s="533"/>
      <c r="AJ176" s="533"/>
      <c r="AK176" s="533"/>
      <c r="AL176" s="533"/>
      <c r="AM176" s="533"/>
      <c r="AN176" s="533"/>
      <c r="AO176" s="533"/>
      <c r="AP176" s="534"/>
      <c r="AQ176" s="505"/>
      <c r="AR176" s="506"/>
      <c r="AS176" s="506"/>
      <c r="AT176" s="506"/>
      <c r="AU176" s="506"/>
      <c r="AV176" s="506"/>
      <c r="AW176" s="506"/>
      <c r="AX176" s="506"/>
      <c r="AY176" s="506"/>
      <c r="AZ176" s="506"/>
      <c r="BA176" s="507"/>
    </row>
    <row r="177" spans="1:53" ht="14.25" thickBot="1" x14ac:dyDescent="0.2">
      <c r="A177" s="116"/>
      <c r="B177" s="474"/>
      <c r="C177" s="475"/>
      <c r="D177" s="475"/>
      <c r="E177" s="475"/>
      <c r="F177" s="475"/>
      <c r="G177" s="475"/>
      <c r="H177" s="475"/>
      <c r="I177" s="475"/>
      <c r="J177" s="476"/>
      <c r="K177" s="493"/>
      <c r="L177" s="493"/>
      <c r="M177" s="493"/>
      <c r="N177" s="493"/>
      <c r="O177" s="493"/>
      <c r="P177" s="493"/>
      <c r="Q177" s="493"/>
      <c r="R177" s="493"/>
      <c r="S177" s="493"/>
      <c r="T177" s="493"/>
      <c r="U177" s="493"/>
      <c r="V177" s="493"/>
      <c r="W177" s="493"/>
      <c r="X177" s="493"/>
      <c r="Y177" s="494"/>
      <c r="Z177" s="116"/>
      <c r="AA177" s="116"/>
      <c r="AB177" s="116"/>
      <c r="AC177" s="116"/>
      <c r="AD177" s="116"/>
      <c r="AE177" s="116"/>
      <c r="AF177" s="499" t="s">
        <v>478</v>
      </c>
      <c r="AG177" s="500"/>
      <c r="AH177" s="500"/>
      <c r="AI177" s="500"/>
      <c r="AJ177" s="500"/>
      <c r="AK177" s="500"/>
      <c r="AL177" s="500"/>
      <c r="AM177" s="500"/>
      <c r="AN177" s="500"/>
      <c r="AO177" s="500"/>
      <c r="AP177" s="500"/>
      <c r="AQ177" s="500"/>
      <c r="AR177" s="500"/>
      <c r="AS177" s="500"/>
      <c r="AT177" s="500"/>
      <c r="AU177" s="500"/>
      <c r="AV177" s="500"/>
      <c r="AW177" s="500"/>
      <c r="AX177" s="500"/>
      <c r="AY177" s="500"/>
      <c r="AZ177" s="500"/>
      <c r="BA177" s="501"/>
    </row>
    <row r="178" spans="1:53" ht="14.25" x14ac:dyDescent="0.15">
      <c r="A178" s="116"/>
      <c r="B178" s="84"/>
      <c r="C178" s="84"/>
      <c r="D178" s="84"/>
      <c r="E178" s="84"/>
      <c r="F178" s="84"/>
      <c r="G178" s="84"/>
      <c r="H178" s="84"/>
      <c r="I178" s="84"/>
      <c r="J178" s="84"/>
      <c r="K178" s="122"/>
      <c r="L178" s="122"/>
      <c r="M178" s="122"/>
      <c r="N178" s="122"/>
      <c r="O178" s="122"/>
      <c r="P178" s="122"/>
      <c r="Q178" s="122"/>
      <c r="R178" s="122"/>
      <c r="S178" s="122"/>
      <c r="T178" s="122"/>
      <c r="U178" s="122"/>
      <c r="V178" s="122"/>
      <c r="W178" s="122"/>
      <c r="X178" s="122"/>
      <c r="Y178" s="122"/>
      <c r="Z178" s="116"/>
      <c r="AA178" s="116"/>
      <c r="AB178" s="116"/>
      <c r="AC178" s="116"/>
      <c r="AD178" s="116"/>
      <c r="AE178" s="116"/>
      <c r="AF178" s="78" t="s">
        <v>590</v>
      </c>
      <c r="AG178" s="84"/>
      <c r="AH178" s="84"/>
      <c r="AI178" s="84"/>
      <c r="AJ178" s="84"/>
      <c r="AK178" s="84"/>
      <c r="AL178" s="84"/>
      <c r="AM178" s="84"/>
      <c r="AN178" s="84"/>
      <c r="AO178" s="84"/>
      <c r="AP178" s="84"/>
      <c r="AQ178" s="84"/>
      <c r="AR178" s="84"/>
      <c r="AS178" s="84"/>
      <c r="AT178" s="84"/>
      <c r="AU178" s="84"/>
      <c r="AV178" s="84"/>
      <c r="AW178" s="84"/>
      <c r="AX178" s="84"/>
      <c r="AY178" s="84"/>
      <c r="AZ178" s="84"/>
      <c r="BA178" s="84"/>
    </row>
    <row r="179" spans="1:53" ht="14.25" x14ac:dyDescent="0.15">
      <c r="A179" s="116"/>
      <c r="B179" s="84"/>
      <c r="C179" s="84"/>
      <c r="D179" s="84"/>
      <c r="E179" s="84"/>
      <c r="F179" s="84"/>
      <c r="G179" s="84"/>
      <c r="H179" s="84"/>
      <c r="I179" s="84"/>
      <c r="J179" s="84"/>
      <c r="K179" s="122"/>
      <c r="L179" s="122"/>
      <c r="M179" s="122"/>
      <c r="N179" s="122"/>
      <c r="O179" s="122"/>
      <c r="P179" s="122"/>
      <c r="Q179" s="122"/>
      <c r="R179" s="122"/>
      <c r="S179" s="122"/>
      <c r="T179" s="122"/>
      <c r="U179" s="122"/>
      <c r="V179" s="122"/>
      <c r="W179" s="122"/>
      <c r="X179" s="122"/>
      <c r="Y179" s="122"/>
      <c r="Z179" s="116"/>
      <c r="AA179" s="116"/>
      <c r="AB179" s="116"/>
      <c r="AC179" s="116"/>
      <c r="AD179" s="116"/>
      <c r="AE179" s="116"/>
      <c r="AF179" s="78" t="s">
        <v>591</v>
      </c>
      <c r="AG179" s="84"/>
      <c r="AH179" s="84"/>
      <c r="AI179" s="84"/>
      <c r="AJ179" s="84"/>
      <c r="AK179" s="84"/>
      <c r="AL179" s="84"/>
      <c r="AM179" s="84"/>
      <c r="AN179" s="84"/>
      <c r="AO179" s="84"/>
      <c r="AP179" s="84"/>
      <c r="AQ179" s="84"/>
      <c r="AR179" s="84"/>
      <c r="AS179" s="84"/>
      <c r="AT179" s="84"/>
      <c r="AU179" s="84"/>
      <c r="AV179" s="84"/>
      <c r="AW179" s="84"/>
      <c r="AX179" s="84"/>
      <c r="AY179" s="84"/>
      <c r="AZ179" s="84"/>
      <c r="BA179" s="84"/>
    </row>
    <row r="180" spans="1:53" ht="15" thickBot="1" x14ac:dyDescent="0.2">
      <c r="B180" s="84"/>
      <c r="C180" s="84"/>
      <c r="D180" s="84"/>
      <c r="E180" s="84"/>
      <c r="F180" s="84"/>
      <c r="G180" s="84"/>
      <c r="H180" s="84"/>
      <c r="I180" s="84"/>
      <c r="J180" s="84"/>
      <c r="K180" s="122"/>
      <c r="L180" s="122"/>
      <c r="M180" s="122"/>
      <c r="N180" s="122"/>
      <c r="O180" s="122"/>
      <c r="P180" s="122"/>
      <c r="Q180" s="122"/>
      <c r="R180" s="122"/>
      <c r="S180" s="122"/>
      <c r="T180" s="122"/>
      <c r="U180" s="122"/>
      <c r="V180" s="122"/>
      <c r="W180" s="122"/>
      <c r="X180" s="122"/>
      <c r="Y180" s="122"/>
      <c r="Z180" s="116"/>
      <c r="AA180" s="116"/>
      <c r="AB180" s="116"/>
      <c r="AC180" s="116"/>
      <c r="AD180" s="116"/>
      <c r="AE180" s="116"/>
      <c r="AF180" s="78" t="s">
        <v>532</v>
      </c>
      <c r="AG180" s="84"/>
      <c r="AI180" s="84"/>
      <c r="AJ180" s="84"/>
      <c r="AK180" s="84"/>
      <c r="AL180" s="84"/>
      <c r="AM180" s="84"/>
      <c r="AN180" s="84"/>
      <c r="AO180" s="84"/>
      <c r="AP180" s="84"/>
      <c r="AQ180" s="84"/>
      <c r="AR180" s="84"/>
      <c r="AS180" s="84"/>
      <c r="AT180" s="84"/>
      <c r="AU180" s="84"/>
      <c r="AV180" s="84"/>
      <c r="AW180" s="84"/>
      <c r="AX180" s="84"/>
      <c r="AY180" s="84"/>
      <c r="AZ180" s="84"/>
      <c r="BA180" s="84"/>
    </row>
    <row r="181" spans="1:53" ht="15" thickBot="1" x14ac:dyDescent="0.2">
      <c r="B181" s="483" t="s">
        <v>364</v>
      </c>
      <c r="C181" s="484"/>
      <c r="D181" s="484"/>
      <c r="E181" s="484"/>
      <c r="F181" s="484"/>
      <c r="G181" s="485"/>
      <c r="H181" s="486"/>
      <c r="I181" s="487"/>
      <c r="J181" s="487"/>
      <c r="K181" s="487"/>
      <c r="L181" s="487"/>
      <c r="M181" s="487"/>
      <c r="N181" s="487"/>
      <c r="O181" s="487"/>
      <c r="P181" s="487"/>
      <c r="Q181" s="487"/>
      <c r="R181" s="487"/>
      <c r="S181" s="487"/>
      <c r="T181" s="487"/>
      <c r="U181" s="487"/>
      <c r="V181" s="48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row>
    <row r="182" spans="1:53" x14ac:dyDescent="0.15">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row>
    <row r="183" spans="1:53" ht="14.25" thickBot="1" x14ac:dyDescent="0.2">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row>
    <row r="184" spans="1:53" ht="15" thickBot="1" x14ac:dyDescent="0.2">
      <c r="B184" s="496" t="s">
        <v>2</v>
      </c>
      <c r="C184" s="497"/>
      <c r="D184" s="497"/>
      <c r="E184" s="497"/>
      <c r="F184" s="497"/>
      <c r="G184" s="497"/>
      <c r="H184" s="497"/>
      <c r="I184" s="497"/>
      <c r="J184" s="498"/>
      <c r="K184" s="496" t="s">
        <v>347</v>
      </c>
      <c r="L184" s="497"/>
      <c r="M184" s="497"/>
      <c r="N184" s="497"/>
      <c r="O184" s="497"/>
      <c r="P184" s="497"/>
      <c r="Q184" s="497"/>
      <c r="R184" s="497"/>
      <c r="S184" s="497"/>
      <c r="T184" s="497"/>
      <c r="U184" s="497"/>
      <c r="V184" s="497"/>
      <c r="W184" s="497"/>
      <c r="X184" s="497"/>
      <c r="Y184" s="498"/>
      <c r="Z184" s="78"/>
      <c r="AA184" s="78"/>
      <c r="AB184" s="78"/>
      <c r="AC184" s="78"/>
      <c r="AD184" s="78"/>
      <c r="AE184" s="78"/>
      <c r="AF184" s="496" t="s">
        <v>348</v>
      </c>
      <c r="AG184" s="497"/>
      <c r="AH184" s="497"/>
      <c r="AI184" s="497"/>
      <c r="AJ184" s="497"/>
      <c r="AK184" s="497"/>
      <c r="AL184" s="497"/>
      <c r="AM184" s="497"/>
      <c r="AN184" s="497"/>
      <c r="AO184" s="497"/>
      <c r="AP184" s="497"/>
      <c r="AQ184" s="497"/>
      <c r="AR184" s="497"/>
      <c r="AS184" s="497"/>
      <c r="AT184" s="497"/>
      <c r="AU184" s="497"/>
      <c r="AV184" s="497"/>
      <c r="AW184" s="497"/>
      <c r="AX184" s="497"/>
      <c r="AY184" s="497"/>
      <c r="AZ184" s="497"/>
      <c r="BA184" s="498"/>
    </row>
    <row r="185" spans="1:53" ht="13.5" customHeight="1" x14ac:dyDescent="0.15">
      <c r="B185" s="468" t="s">
        <v>352</v>
      </c>
      <c r="C185" s="469"/>
      <c r="D185" s="469"/>
      <c r="E185" s="469"/>
      <c r="F185" s="469"/>
      <c r="G185" s="469"/>
      <c r="H185" s="469"/>
      <c r="I185" s="469"/>
      <c r="J185" s="470"/>
      <c r="K185" s="477" t="s">
        <v>365</v>
      </c>
      <c r="L185" s="477"/>
      <c r="M185" s="477"/>
      <c r="N185" s="477"/>
      <c r="O185" s="477"/>
      <c r="P185" s="477"/>
      <c r="Q185" s="477"/>
      <c r="R185" s="477"/>
      <c r="S185" s="477"/>
      <c r="T185" s="477"/>
      <c r="U185" s="477"/>
      <c r="V185" s="477"/>
      <c r="W185" s="477"/>
      <c r="X185" s="477"/>
      <c r="Y185" s="478"/>
      <c r="Z185" s="78"/>
      <c r="AA185" s="78"/>
      <c r="AB185" s="78"/>
      <c r="AC185" s="78"/>
      <c r="AD185" s="78"/>
      <c r="AE185" s="78"/>
      <c r="AF185" s="502"/>
      <c r="AG185" s="503"/>
      <c r="AH185" s="503"/>
      <c r="AI185" s="503"/>
      <c r="AJ185" s="503"/>
      <c r="AK185" s="503"/>
      <c r="AL185" s="503"/>
      <c r="AM185" s="503"/>
      <c r="AN185" s="503"/>
      <c r="AO185" s="503"/>
      <c r="AP185" s="503"/>
      <c r="AQ185" s="503"/>
      <c r="AR185" s="503"/>
      <c r="AS185" s="503"/>
      <c r="AT185" s="503"/>
      <c r="AU185" s="503"/>
      <c r="AV185" s="503"/>
      <c r="AW185" s="503"/>
      <c r="AX185" s="503"/>
      <c r="AY185" s="503"/>
      <c r="AZ185" s="503"/>
      <c r="BA185" s="504"/>
    </row>
    <row r="186" spans="1:53" ht="14.25" customHeight="1" thickBot="1" x14ac:dyDescent="0.2">
      <c r="B186" s="471"/>
      <c r="C186" s="472"/>
      <c r="D186" s="472"/>
      <c r="E186" s="472"/>
      <c r="F186" s="472"/>
      <c r="G186" s="472"/>
      <c r="H186" s="472"/>
      <c r="I186" s="472"/>
      <c r="J186" s="473"/>
      <c r="K186" s="479"/>
      <c r="L186" s="479"/>
      <c r="M186" s="479"/>
      <c r="N186" s="479"/>
      <c r="O186" s="479"/>
      <c r="P186" s="479"/>
      <c r="Q186" s="479"/>
      <c r="R186" s="479"/>
      <c r="S186" s="479"/>
      <c r="T186" s="479"/>
      <c r="U186" s="479"/>
      <c r="V186" s="479"/>
      <c r="W186" s="479"/>
      <c r="X186" s="479"/>
      <c r="Y186" s="480"/>
      <c r="Z186" s="78"/>
      <c r="AA186" s="78"/>
      <c r="AB186" s="78"/>
      <c r="AC186" s="78"/>
      <c r="AD186" s="78"/>
      <c r="AE186" s="78"/>
      <c r="AF186" s="505"/>
      <c r="AG186" s="506"/>
      <c r="AH186" s="506"/>
      <c r="AI186" s="506"/>
      <c r="AJ186" s="506"/>
      <c r="AK186" s="506"/>
      <c r="AL186" s="506"/>
      <c r="AM186" s="506"/>
      <c r="AN186" s="506"/>
      <c r="AO186" s="506"/>
      <c r="AP186" s="506"/>
      <c r="AQ186" s="506"/>
      <c r="AR186" s="506"/>
      <c r="AS186" s="506"/>
      <c r="AT186" s="506"/>
      <c r="AU186" s="506"/>
      <c r="AV186" s="506"/>
      <c r="AW186" s="506"/>
      <c r="AX186" s="506"/>
      <c r="AY186" s="506"/>
      <c r="AZ186" s="506"/>
      <c r="BA186" s="507"/>
    </row>
    <row r="187" spans="1:53" ht="14.25" thickBot="1" x14ac:dyDescent="0.2">
      <c r="B187" s="474"/>
      <c r="C187" s="475"/>
      <c r="D187" s="475"/>
      <c r="E187" s="475"/>
      <c r="F187" s="475"/>
      <c r="G187" s="475"/>
      <c r="H187" s="475"/>
      <c r="I187" s="475"/>
      <c r="J187" s="476"/>
      <c r="K187" s="481"/>
      <c r="L187" s="481"/>
      <c r="M187" s="481"/>
      <c r="N187" s="481"/>
      <c r="O187" s="481"/>
      <c r="P187" s="481"/>
      <c r="Q187" s="481"/>
      <c r="R187" s="481"/>
      <c r="S187" s="481"/>
      <c r="T187" s="481"/>
      <c r="U187" s="481"/>
      <c r="V187" s="481"/>
      <c r="W187" s="481"/>
      <c r="X187" s="481"/>
      <c r="Y187" s="482"/>
      <c r="Z187" s="78"/>
      <c r="AA187" s="78"/>
      <c r="AB187" s="78"/>
      <c r="AC187" s="78"/>
      <c r="AD187" s="78"/>
      <c r="AE187" s="78"/>
      <c r="AF187" s="499" t="s">
        <v>478</v>
      </c>
      <c r="AG187" s="500"/>
      <c r="AH187" s="500"/>
      <c r="AI187" s="500"/>
      <c r="AJ187" s="500"/>
      <c r="AK187" s="500"/>
      <c r="AL187" s="500"/>
      <c r="AM187" s="500"/>
      <c r="AN187" s="500"/>
      <c r="AO187" s="500"/>
      <c r="AP187" s="500"/>
      <c r="AQ187" s="500"/>
      <c r="AR187" s="500"/>
      <c r="AS187" s="500"/>
      <c r="AT187" s="500"/>
      <c r="AU187" s="500"/>
      <c r="AV187" s="500"/>
      <c r="AW187" s="500"/>
      <c r="AX187" s="500"/>
      <c r="AY187" s="500"/>
      <c r="AZ187" s="500"/>
      <c r="BA187" s="501"/>
    </row>
    <row r="188" spans="1:53" x14ac:dyDescent="0.15">
      <c r="AF188" s="78" t="s">
        <v>592</v>
      </c>
    </row>
    <row r="189" spans="1:53" x14ac:dyDescent="0.15">
      <c r="AF189" s="78" t="s">
        <v>532</v>
      </c>
    </row>
  </sheetData>
  <mergeCells count="105">
    <mergeCell ref="AF119:BA119"/>
    <mergeCell ref="B139:N143"/>
    <mergeCell ref="O139:Y143"/>
    <mergeCell ref="B125:N133"/>
    <mergeCell ref="O69:Y73"/>
    <mergeCell ref="R12:U12"/>
    <mergeCell ref="V12:X12"/>
    <mergeCell ref="B12:G12"/>
    <mergeCell ref="H12:M12"/>
    <mergeCell ref="Y12:BA12"/>
    <mergeCell ref="AP70:AT70"/>
    <mergeCell ref="O74:Y78"/>
    <mergeCell ref="O134:Y138"/>
    <mergeCell ref="AN111:AZ111"/>
    <mergeCell ref="H14:V14"/>
    <mergeCell ref="B16:N16"/>
    <mergeCell ref="O16:Y16"/>
    <mergeCell ref="AM63:AN63"/>
    <mergeCell ref="B74:N78"/>
    <mergeCell ref="B69:N73"/>
    <mergeCell ref="O49:Y53"/>
    <mergeCell ref="O44:Y48"/>
    <mergeCell ref="AH37:AZ38"/>
    <mergeCell ref="B17:N43"/>
    <mergeCell ref="O17:Y43"/>
    <mergeCell ref="AJ64:AK64"/>
    <mergeCell ref="AV63:AW63"/>
    <mergeCell ref="AS61:AT61"/>
    <mergeCell ref="AV61:AW61"/>
    <mergeCell ref="B49:N53"/>
    <mergeCell ref="O59:Y68"/>
    <mergeCell ref="O54:Y58"/>
    <mergeCell ref="AQ30:AZ30"/>
    <mergeCell ref="AJ62:AK62"/>
    <mergeCell ref="AS63:AT63"/>
    <mergeCell ref="AM64:AN64"/>
    <mergeCell ref="O79:Y83"/>
    <mergeCell ref="B89:N93"/>
    <mergeCell ref="B79:N83"/>
    <mergeCell ref="O109:Y115"/>
    <mergeCell ref="B134:N138"/>
    <mergeCell ref="B120:N124"/>
    <mergeCell ref="B109:N115"/>
    <mergeCell ref="B94:N98"/>
    <mergeCell ref="O94:Y98"/>
    <mergeCell ref="B99:N103"/>
    <mergeCell ref="O99:Y103"/>
    <mergeCell ref="B84:N88"/>
    <mergeCell ref="O120:Y124"/>
    <mergeCell ref="O125:Y133"/>
    <mergeCell ref="O104:Y108"/>
    <mergeCell ref="O84:Y88"/>
    <mergeCell ref="O89:Y93"/>
    <mergeCell ref="B117:V117"/>
    <mergeCell ref="B104:N108"/>
    <mergeCell ref="B119:N119"/>
    <mergeCell ref="O119:Y119"/>
    <mergeCell ref="B185:J187"/>
    <mergeCell ref="K185:Y187"/>
    <mergeCell ref="B181:G181"/>
    <mergeCell ref="H181:V181"/>
    <mergeCell ref="K175:Y177"/>
    <mergeCell ref="AU130:AW130"/>
    <mergeCell ref="B174:J174"/>
    <mergeCell ref="K174:Y174"/>
    <mergeCell ref="AF174:BA174"/>
    <mergeCell ref="B175:J177"/>
    <mergeCell ref="AF187:BA187"/>
    <mergeCell ref="AF185:BA186"/>
    <mergeCell ref="B152:N165"/>
    <mergeCell ref="O152:Y165"/>
    <mergeCell ref="B150:V150"/>
    <mergeCell ref="B144:N148"/>
    <mergeCell ref="O144:Y148"/>
    <mergeCell ref="AQ175:BA176"/>
    <mergeCell ref="B184:J184"/>
    <mergeCell ref="K184:Y184"/>
    <mergeCell ref="AF184:BA184"/>
    <mergeCell ref="AF177:BA177"/>
    <mergeCell ref="B172:V172"/>
    <mergeCell ref="AF175:AP176"/>
    <mergeCell ref="B2:BA5"/>
    <mergeCell ref="AR6:AS6"/>
    <mergeCell ref="K8:BA8"/>
    <mergeCell ref="H9:BA10"/>
    <mergeCell ref="H11:BA11"/>
    <mergeCell ref="AM62:AN62"/>
    <mergeCell ref="AV62:AW62"/>
    <mergeCell ref="H8:J8"/>
    <mergeCell ref="AR28:AZ28"/>
    <mergeCell ref="AR29:AZ29"/>
    <mergeCell ref="AS62:AT62"/>
    <mergeCell ref="B54:N58"/>
    <mergeCell ref="AJ61:AK61"/>
    <mergeCell ref="B59:N68"/>
    <mergeCell ref="B44:N48"/>
    <mergeCell ref="B14:G14"/>
    <mergeCell ref="AF16:BA16"/>
    <mergeCell ref="W14:AB14"/>
    <mergeCell ref="AJ63:AK63"/>
    <mergeCell ref="AM61:AN61"/>
    <mergeCell ref="AT7:BA7"/>
    <mergeCell ref="B8:G10"/>
    <mergeCell ref="B11:G11"/>
    <mergeCell ref="N12:Q12"/>
  </mergeCells>
  <phoneticPr fontId="2"/>
  <conditionalFormatting sqref="AD14 AH14">
    <cfRule type="expression" dxfId="5" priority="10">
      <formula>OR($AD$14="■",$AH$14="■")</formula>
    </cfRule>
    <cfRule type="cellIs" dxfId="4" priority="11" operator="equal">
      <formula>"□"</formula>
    </cfRule>
  </conditionalFormatting>
  <conditionalFormatting sqref="B69:Y73 AF69:BA73 B79:Y83 AF79:BA83 AF17:BA24">
    <cfRule type="expression" dxfId="3" priority="1" stopIfTrue="1">
      <formula>$AH$14="■"</formula>
    </cfRule>
  </conditionalFormatting>
  <dataValidations count="3">
    <dataValidation type="list" allowBlank="1" showInputMessage="1" showErrorMessage="1" sqref="AG18 AG42 AG135:AG137 AG60 AG67 AG23 AG45:AG47 AG50:AG52 AG90:AG92 AG70:AG72 AG100:AG102 AG105:AG107 AG75:AG77 AG110 AG33 AG25:AG27 AI26:AI27 AG114 AG85:AG87 AG130:AG132 AG147 AG55:AG57 AG95:AG97 AG121:AG123 AG128 AG158 AG161:AG162 AG20 AG35 AG40 AG140 AG80:AG82 AD14 AH14 AG142 AG145 AG126 AG155 AG164">
      <formula1>"□,■"</formula1>
    </dataValidation>
    <dataValidation type="list" allowBlank="1" showInputMessage="1" showErrorMessage="1" sqref="V12">
      <formula1>"市,区,郡"</formula1>
    </dataValidation>
    <dataValidation type="list" allowBlank="1" showInputMessage="1" showErrorMessage="1" sqref="N12">
      <formula1>"都,道,府,県"</formula1>
    </dataValidation>
  </dataValidations>
  <printOptions horizontalCentered="1"/>
  <pageMargins left="0.23622047244094491" right="0.23622047244094491" top="0.55118110236220474" bottom="0.55118110236220474" header="0" footer="0"/>
  <pageSetup paperSize="9" scale="37"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96"/>
  <sheetViews>
    <sheetView view="pageBreakPreview" zoomScale="70" zoomScaleNormal="85" zoomScaleSheetLayoutView="70" workbookViewId="0">
      <selection activeCell="O152" sqref="O152:Y163"/>
    </sheetView>
  </sheetViews>
  <sheetFormatPr defaultColWidth="2.5" defaultRowHeight="13.5" x14ac:dyDescent="0.15"/>
  <cols>
    <col min="1" max="31" width="2.5" style="3"/>
    <col min="32" max="53" width="3.125" style="3" customWidth="1"/>
    <col min="54" max="16384" width="2.5" style="3"/>
  </cols>
  <sheetData>
    <row r="1" spans="2:54" s="1" customFormat="1" ht="12.75" customHeight="1" x14ac:dyDescent="0.15"/>
    <row r="2" spans="2:54" s="1" customFormat="1" ht="10.5" customHeight="1" x14ac:dyDescent="0.15">
      <c r="B2" s="324" t="s">
        <v>517</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row>
    <row r="3" spans="2:54" s="1" customFormat="1" ht="10.5" customHeight="1" x14ac:dyDescent="0.1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row>
    <row r="4" spans="2:54" s="1" customFormat="1" ht="10.5" customHeight="1" x14ac:dyDescent="0.15">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row>
    <row r="5" spans="2:54" s="1" customFormat="1" ht="10.5" customHeight="1" x14ac:dyDescent="0.15">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row>
    <row r="6" spans="2:54" s="1" customFormat="1" ht="11.25" x14ac:dyDescent="0.15">
      <c r="AJ6" s="13"/>
      <c r="AK6" s="13" t="s">
        <v>283</v>
      </c>
      <c r="AM6" s="10"/>
      <c r="AN6" s="10"/>
      <c r="AO6" s="10"/>
      <c r="AP6" s="10" t="s">
        <v>284</v>
      </c>
      <c r="AR6" s="436" t="s">
        <v>290</v>
      </c>
      <c r="AS6" s="436"/>
      <c r="AT6" s="10" t="s">
        <v>285</v>
      </c>
      <c r="AU6" s="10"/>
      <c r="AV6" s="95" t="s">
        <v>291</v>
      </c>
      <c r="AW6" s="10" t="s">
        <v>286</v>
      </c>
      <c r="AX6" s="10"/>
      <c r="AY6" s="95" t="s">
        <v>292</v>
      </c>
      <c r="AZ6" s="10" t="s">
        <v>0</v>
      </c>
      <c r="BA6" s="10"/>
    </row>
    <row r="7" spans="2:54" s="1" customFormat="1" ht="19.5" thickBot="1" x14ac:dyDescent="0.2">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349" t="str">
        <f>変更依頼書①!AU7</f>
        <v>Ver.4.4 （2022.9.29～）</v>
      </c>
      <c r="AU7" s="464"/>
      <c r="AV7" s="464"/>
      <c r="AW7" s="464"/>
      <c r="AX7" s="464"/>
      <c r="AY7" s="464"/>
      <c r="AZ7" s="464"/>
      <c r="BA7" s="464"/>
    </row>
    <row r="8" spans="2:54" x14ac:dyDescent="0.15">
      <c r="B8" s="326" t="s">
        <v>287</v>
      </c>
      <c r="C8" s="327"/>
      <c r="D8" s="327"/>
      <c r="E8" s="327"/>
      <c r="F8" s="327"/>
      <c r="G8" s="328"/>
      <c r="H8" s="332" t="s">
        <v>288</v>
      </c>
      <c r="I8" s="333"/>
      <c r="J8" s="333"/>
      <c r="K8" s="437" t="s">
        <v>293</v>
      </c>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8"/>
    </row>
    <row r="9" spans="2:54" ht="13.5" customHeight="1" x14ac:dyDescent="0.15">
      <c r="B9" s="376"/>
      <c r="C9" s="377"/>
      <c r="D9" s="377"/>
      <c r="E9" s="377"/>
      <c r="F9" s="377"/>
      <c r="G9" s="378"/>
      <c r="H9" s="439" t="s">
        <v>294</v>
      </c>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440"/>
      <c r="BA9" s="441"/>
    </row>
    <row r="10" spans="2:54" ht="12.75" customHeight="1" x14ac:dyDescent="0.15">
      <c r="B10" s="329"/>
      <c r="C10" s="330"/>
      <c r="D10" s="330"/>
      <c r="E10" s="330"/>
      <c r="F10" s="330"/>
      <c r="G10" s="331"/>
      <c r="H10" s="442"/>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4"/>
    </row>
    <row r="11" spans="2:54" ht="26.25" customHeight="1" x14ac:dyDescent="0.15">
      <c r="B11" s="338" t="s">
        <v>289</v>
      </c>
      <c r="C11" s="339"/>
      <c r="D11" s="339"/>
      <c r="E11" s="339"/>
      <c r="F11" s="339"/>
      <c r="G11" s="340"/>
      <c r="H11" s="445" t="s">
        <v>295</v>
      </c>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7"/>
    </row>
    <row r="12" spans="2:54" ht="30" customHeight="1" thickBot="1" x14ac:dyDescent="0.2">
      <c r="B12" s="617" t="s">
        <v>315</v>
      </c>
      <c r="C12" s="618"/>
      <c r="D12" s="618"/>
      <c r="E12" s="618"/>
      <c r="F12" s="618"/>
      <c r="G12" s="619"/>
      <c r="H12" s="620" t="s">
        <v>539</v>
      </c>
      <c r="I12" s="620"/>
      <c r="J12" s="620"/>
      <c r="K12" s="620"/>
      <c r="L12" s="620"/>
      <c r="M12" s="621"/>
      <c r="N12" s="467" t="s">
        <v>540</v>
      </c>
      <c r="O12" s="467"/>
      <c r="P12" s="467"/>
      <c r="Q12" s="467"/>
      <c r="R12" s="628" t="s">
        <v>541</v>
      </c>
      <c r="S12" s="628"/>
      <c r="T12" s="628"/>
      <c r="U12" s="628"/>
      <c r="V12" s="557" t="s">
        <v>542</v>
      </c>
      <c r="W12" s="557"/>
      <c r="X12" s="557"/>
      <c r="Y12" s="628" t="s">
        <v>543</v>
      </c>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9"/>
    </row>
    <row r="13" spans="2:54" ht="14.25" customHeight="1" thickBot="1" x14ac:dyDescent="0.2">
      <c r="B13" s="2"/>
      <c r="C13" s="2"/>
      <c r="D13" s="2"/>
      <c r="E13" s="2"/>
      <c r="F13" s="2"/>
      <c r="G13" s="2"/>
      <c r="H13" s="2"/>
      <c r="I13" s="2"/>
      <c r="J13" s="2"/>
      <c r="K13" s="2"/>
      <c r="L13" s="2"/>
      <c r="M13" s="2"/>
      <c r="N13" s="2"/>
      <c r="O13" s="7"/>
      <c r="P13" s="7"/>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2:54" s="14" customFormat="1" ht="18" customHeight="1" thickBot="1" x14ac:dyDescent="0.2">
      <c r="B14" s="458" t="s">
        <v>263</v>
      </c>
      <c r="C14" s="459"/>
      <c r="D14" s="459"/>
      <c r="E14" s="459"/>
      <c r="F14" s="459"/>
      <c r="G14" s="460"/>
      <c r="H14" s="614" t="s">
        <v>264</v>
      </c>
      <c r="I14" s="615"/>
      <c r="J14" s="615"/>
      <c r="K14" s="615"/>
      <c r="L14" s="615"/>
      <c r="M14" s="615"/>
      <c r="N14" s="615"/>
      <c r="O14" s="615"/>
      <c r="P14" s="615"/>
      <c r="Q14" s="615"/>
      <c r="R14" s="615"/>
      <c r="S14" s="615"/>
      <c r="T14" s="615"/>
      <c r="U14" s="615"/>
      <c r="V14" s="616"/>
      <c r="W14" s="458" t="s">
        <v>525</v>
      </c>
      <c r="X14" s="459"/>
      <c r="Y14" s="459"/>
      <c r="Z14" s="459"/>
      <c r="AA14" s="459"/>
      <c r="AB14" s="460"/>
      <c r="AC14" s="178"/>
      <c r="AD14" s="180" t="s">
        <v>488</v>
      </c>
      <c r="AE14" s="181" t="s">
        <v>526</v>
      </c>
      <c r="AF14" s="179"/>
      <c r="AG14" s="179"/>
      <c r="AH14" s="180" t="s">
        <v>488</v>
      </c>
      <c r="AI14" s="181" t="s">
        <v>527</v>
      </c>
      <c r="AJ14" s="179"/>
      <c r="AK14" s="179"/>
      <c r="AL14" s="182"/>
      <c r="AM14" s="9"/>
      <c r="AN14" s="9"/>
      <c r="AO14" s="9"/>
      <c r="AP14" s="9"/>
      <c r="AQ14" s="9"/>
      <c r="AR14" s="9"/>
      <c r="AS14" s="9"/>
      <c r="AT14" s="9"/>
      <c r="AU14" s="9"/>
      <c r="AV14" s="9"/>
      <c r="AW14" s="9"/>
      <c r="AX14" s="9"/>
      <c r="AY14" s="9"/>
      <c r="AZ14" s="9"/>
      <c r="BA14" s="9"/>
    </row>
    <row r="15" spans="2:54" ht="8.25" customHeight="1" thickBot="1" x14ac:dyDescent="0.2">
      <c r="B15" s="11"/>
      <c r="C15" s="12"/>
      <c r="D15" s="9"/>
      <c r="E15" s="9"/>
      <c r="F15" s="9"/>
      <c r="G15" s="9"/>
      <c r="H15" s="9"/>
      <c r="I15" s="9"/>
      <c r="J15" s="9"/>
      <c r="K15" s="9"/>
      <c r="L15" s="9"/>
      <c r="M15" s="12"/>
      <c r="N15" s="9"/>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row>
    <row r="16" spans="2:54" ht="32.25" customHeight="1" thickBot="1" x14ac:dyDescent="0.2">
      <c r="B16" s="461" t="s">
        <v>2</v>
      </c>
      <c r="C16" s="462"/>
      <c r="D16" s="462"/>
      <c r="E16" s="462"/>
      <c r="F16" s="462"/>
      <c r="G16" s="462"/>
      <c r="H16" s="462"/>
      <c r="I16" s="462"/>
      <c r="J16" s="462"/>
      <c r="K16" s="462"/>
      <c r="L16" s="462"/>
      <c r="M16" s="462"/>
      <c r="N16" s="463"/>
      <c r="O16" s="545" t="s">
        <v>3</v>
      </c>
      <c r="P16" s="546"/>
      <c r="Q16" s="546"/>
      <c r="R16" s="546"/>
      <c r="S16" s="546"/>
      <c r="T16" s="546"/>
      <c r="U16" s="546"/>
      <c r="V16" s="546"/>
      <c r="W16" s="546"/>
      <c r="X16" s="546"/>
      <c r="Y16" s="547"/>
      <c r="Z16" s="9"/>
      <c r="AA16" s="9"/>
      <c r="AB16" s="9"/>
      <c r="AC16" s="9"/>
      <c r="AD16" s="9"/>
      <c r="AE16" s="9"/>
      <c r="AF16" s="461" t="s">
        <v>4</v>
      </c>
      <c r="AG16" s="462"/>
      <c r="AH16" s="462"/>
      <c r="AI16" s="462"/>
      <c r="AJ16" s="462"/>
      <c r="AK16" s="462"/>
      <c r="AL16" s="462"/>
      <c r="AM16" s="462"/>
      <c r="AN16" s="462"/>
      <c r="AO16" s="462"/>
      <c r="AP16" s="462"/>
      <c r="AQ16" s="462"/>
      <c r="AR16" s="462"/>
      <c r="AS16" s="462"/>
      <c r="AT16" s="462"/>
      <c r="AU16" s="462"/>
      <c r="AV16" s="462"/>
      <c r="AW16" s="462"/>
      <c r="AX16" s="462"/>
      <c r="AY16" s="462"/>
      <c r="AZ16" s="462"/>
      <c r="BA16" s="463"/>
      <c r="BB16" s="14"/>
    </row>
    <row r="17" spans="1:54" ht="5.0999999999999996" customHeight="1" x14ac:dyDescent="0.15">
      <c r="A17" s="9"/>
      <c r="B17" s="574" t="s">
        <v>188</v>
      </c>
      <c r="C17" s="575"/>
      <c r="D17" s="575"/>
      <c r="E17" s="575"/>
      <c r="F17" s="575"/>
      <c r="G17" s="575"/>
      <c r="H17" s="575"/>
      <c r="I17" s="575"/>
      <c r="J17" s="575"/>
      <c r="K17" s="575"/>
      <c r="L17" s="575"/>
      <c r="M17" s="575"/>
      <c r="N17" s="576"/>
      <c r="O17" s="544" t="s">
        <v>503</v>
      </c>
      <c r="P17" s="548"/>
      <c r="Q17" s="548"/>
      <c r="R17" s="548"/>
      <c r="S17" s="548"/>
      <c r="T17" s="548"/>
      <c r="U17" s="548"/>
      <c r="V17" s="548"/>
      <c r="W17" s="548"/>
      <c r="X17" s="548"/>
      <c r="Y17" s="549"/>
      <c r="Z17" s="9"/>
      <c r="AA17" s="9"/>
      <c r="AB17" s="9"/>
      <c r="AC17" s="9"/>
      <c r="AD17" s="9"/>
      <c r="AE17" s="9"/>
      <c r="AF17" s="17"/>
      <c r="AG17" s="18"/>
      <c r="AH17" s="18"/>
      <c r="AI17" s="18"/>
      <c r="AJ17" s="18"/>
      <c r="AK17" s="18"/>
      <c r="AL17" s="18"/>
      <c r="AM17" s="18"/>
      <c r="AN17" s="18"/>
      <c r="AO17" s="18"/>
      <c r="AP17" s="18"/>
      <c r="AQ17" s="18"/>
      <c r="AR17" s="18"/>
      <c r="AS17" s="18"/>
      <c r="AT17" s="18"/>
      <c r="AU17" s="18"/>
      <c r="AV17" s="18"/>
      <c r="AW17" s="18"/>
      <c r="AX17" s="18"/>
      <c r="AY17" s="18"/>
      <c r="AZ17" s="18"/>
      <c r="BA17" s="5"/>
      <c r="BB17" s="14"/>
    </row>
    <row r="18" spans="1:54" ht="14.25" x14ac:dyDescent="0.15">
      <c r="A18" s="9"/>
      <c r="B18" s="577"/>
      <c r="C18" s="578"/>
      <c r="D18" s="578"/>
      <c r="E18" s="578"/>
      <c r="F18" s="578"/>
      <c r="G18" s="578"/>
      <c r="H18" s="578"/>
      <c r="I18" s="578"/>
      <c r="J18" s="578"/>
      <c r="K18" s="578"/>
      <c r="L18" s="578"/>
      <c r="M18" s="578"/>
      <c r="N18" s="579"/>
      <c r="O18" s="550"/>
      <c r="P18" s="551"/>
      <c r="Q18" s="551"/>
      <c r="R18" s="551"/>
      <c r="S18" s="551"/>
      <c r="T18" s="551"/>
      <c r="U18" s="551"/>
      <c r="V18" s="551"/>
      <c r="W18" s="551"/>
      <c r="X18" s="551"/>
      <c r="Y18" s="552"/>
      <c r="Z18" s="9"/>
      <c r="AA18" s="9"/>
      <c r="AB18" s="9"/>
      <c r="AC18" s="9"/>
      <c r="AD18" s="9"/>
      <c r="AE18" s="9"/>
      <c r="AF18" s="19"/>
      <c r="AG18" s="9" t="s">
        <v>1</v>
      </c>
      <c r="AH18" s="9"/>
      <c r="AI18" s="16" t="s">
        <v>505</v>
      </c>
      <c r="AJ18" s="9"/>
      <c r="AK18" s="9"/>
      <c r="AL18" s="9"/>
      <c r="AM18" s="9"/>
      <c r="AN18" s="9"/>
      <c r="AO18" s="9"/>
      <c r="AP18" s="9"/>
      <c r="AQ18" s="9"/>
      <c r="AR18" s="9"/>
      <c r="AS18" s="9"/>
      <c r="AT18" s="9"/>
      <c r="AU18" s="9"/>
      <c r="AV18" s="9"/>
      <c r="AW18" s="9"/>
      <c r="AX18" s="9"/>
      <c r="AY18" s="9"/>
      <c r="AZ18" s="9"/>
      <c r="BA18" s="6"/>
      <c r="BB18" s="14"/>
    </row>
    <row r="19" spans="1:54" ht="14.25" x14ac:dyDescent="0.15">
      <c r="A19" s="9"/>
      <c r="B19" s="577"/>
      <c r="C19" s="578"/>
      <c r="D19" s="578"/>
      <c r="E19" s="578"/>
      <c r="F19" s="578"/>
      <c r="G19" s="578"/>
      <c r="H19" s="578"/>
      <c r="I19" s="578"/>
      <c r="J19" s="578"/>
      <c r="K19" s="578"/>
      <c r="L19" s="578"/>
      <c r="M19" s="578"/>
      <c r="N19" s="579"/>
      <c r="O19" s="550"/>
      <c r="P19" s="551"/>
      <c r="Q19" s="551"/>
      <c r="R19" s="551"/>
      <c r="S19" s="551"/>
      <c r="T19" s="551"/>
      <c r="U19" s="551"/>
      <c r="V19" s="551"/>
      <c r="W19" s="551"/>
      <c r="X19" s="551"/>
      <c r="Y19" s="552"/>
      <c r="Z19" s="9"/>
      <c r="AA19" s="9"/>
      <c r="AB19" s="9"/>
      <c r="AC19" s="9"/>
      <c r="AD19" s="9"/>
      <c r="AE19" s="9"/>
      <c r="AF19" s="19"/>
      <c r="AG19" s="9"/>
      <c r="AH19" s="9"/>
      <c r="AI19" s="125" t="s">
        <v>271</v>
      </c>
      <c r="AJ19" s="9"/>
      <c r="AK19" s="9"/>
      <c r="AL19" s="9"/>
      <c r="AM19" s="9"/>
      <c r="AN19" s="9"/>
      <c r="AO19" s="9"/>
      <c r="AP19" s="9"/>
      <c r="AQ19" s="9"/>
      <c r="AR19" s="9"/>
      <c r="AS19" s="9"/>
      <c r="AT19" s="9"/>
      <c r="AU19" s="9"/>
      <c r="AV19" s="9"/>
      <c r="AW19" s="9"/>
      <c r="AX19" s="9"/>
      <c r="AY19" s="9"/>
      <c r="AZ19" s="9"/>
      <c r="BA19" s="6"/>
      <c r="BB19" s="14"/>
    </row>
    <row r="20" spans="1:54" ht="14.25" x14ac:dyDescent="0.15">
      <c r="A20" s="9"/>
      <c r="B20" s="577"/>
      <c r="C20" s="578"/>
      <c r="D20" s="578"/>
      <c r="E20" s="578"/>
      <c r="F20" s="578"/>
      <c r="G20" s="578"/>
      <c r="H20" s="578"/>
      <c r="I20" s="578"/>
      <c r="J20" s="578"/>
      <c r="K20" s="578"/>
      <c r="L20" s="578"/>
      <c r="M20" s="578"/>
      <c r="N20" s="579"/>
      <c r="O20" s="550"/>
      <c r="P20" s="551"/>
      <c r="Q20" s="551"/>
      <c r="R20" s="551"/>
      <c r="S20" s="551"/>
      <c r="T20" s="551"/>
      <c r="U20" s="551"/>
      <c r="V20" s="551"/>
      <c r="W20" s="551"/>
      <c r="X20" s="551"/>
      <c r="Y20" s="552"/>
      <c r="Z20" s="9"/>
      <c r="AA20" s="9"/>
      <c r="AB20" s="9"/>
      <c r="AC20" s="9"/>
      <c r="AD20" s="9"/>
      <c r="AE20" s="9"/>
      <c r="AF20" s="19"/>
      <c r="AG20" s="9" t="s">
        <v>1</v>
      </c>
      <c r="AH20" s="9"/>
      <c r="AI20" s="16" t="s">
        <v>506</v>
      </c>
      <c r="AJ20" s="9"/>
      <c r="AK20" s="9"/>
      <c r="AL20" s="9"/>
      <c r="AM20" s="9"/>
      <c r="AN20" s="9"/>
      <c r="AO20" s="9"/>
      <c r="AP20" s="9"/>
      <c r="AQ20" s="9"/>
      <c r="AR20" s="9"/>
      <c r="AS20" s="9"/>
      <c r="AT20" s="9"/>
      <c r="AU20" s="9"/>
      <c r="AV20" s="9"/>
      <c r="AW20" s="9"/>
      <c r="AX20" s="9"/>
      <c r="AY20" s="9"/>
      <c r="AZ20" s="9"/>
      <c r="BA20" s="6"/>
      <c r="BB20" s="14"/>
    </row>
    <row r="21" spans="1:54" ht="14.25" x14ac:dyDescent="0.15">
      <c r="A21" s="9"/>
      <c r="B21" s="577"/>
      <c r="C21" s="578"/>
      <c r="D21" s="578"/>
      <c r="E21" s="578"/>
      <c r="F21" s="578"/>
      <c r="G21" s="578"/>
      <c r="H21" s="578"/>
      <c r="I21" s="578"/>
      <c r="J21" s="578"/>
      <c r="K21" s="578"/>
      <c r="L21" s="578"/>
      <c r="M21" s="578"/>
      <c r="N21" s="579"/>
      <c r="O21" s="550"/>
      <c r="P21" s="551"/>
      <c r="Q21" s="551"/>
      <c r="R21" s="551"/>
      <c r="S21" s="551"/>
      <c r="T21" s="551"/>
      <c r="U21" s="551"/>
      <c r="V21" s="551"/>
      <c r="W21" s="551"/>
      <c r="X21" s="551"/>
      <c r="Y21" s="552"/>
      <c r="Z21" s="9"/>
      <c r="AA21" s="9"/>
      <c r="AB21" s="9"/>
      <c r="AC21" s="9"/>
      <c r="AD21" s="9"/>
      <c r="AE21" s="9"/>
      <c r="AF21" s="19"/>
      <c r="AG21" s="9"/>
      <c r="AH21" s="9"/>
      <c r="AI21" s="125" t="s">
        <v>271</v>
      </c>
      <c r="AJ21" s="9"/>
      <c r="AK21" s="9"/>
      <c r="AL21" s="9"/>
      <c r="AM21" s="9"/>
      <c r="AN21" s="9"/>
      <c r="AO21" s="9"/>
      <c r="AP21" s="9"/>
      <c r="AQ21" s="9"/>
      <c r="AR21" s="9"/>
      <c r="AS21" s="9"/>
      <c r="AT21" s="9"/>
      <c r="AU21" s="9"/>
      <c r="AV21" s="9"/>
      <c r="AW21" s="9"/>
      <c r="AX21" s="9"/>
      <c r="AY21" s="9"/>
      <c r="AZ21" s="9"/>
      <c r="BA21" s="6"/>
      <c r="BB21" s="14"/>
    </row>
    <row r="22" spans="1:54" ht="14.25" x14ac:dyDescent="0.15">
      <c r="B22" s="577"/>
      <c r="C22" s="578"/>
      <c r="D22" s="578"/>
      <c r="E22" s="578"/>
      <c r="F22" s="578"/>
      <c r="G22" s="578"/>
      <c r="H22" s="578"/>
      <c r="I22" s="578"/>
      <c r="J22" s="578"/>
      <c r="K22" s="578"/>
      <c r="L22" s="578"/>
      <c r="M22" s="578"/>
      <c r="N22" s="579"/>
      <c r="O22" s="550"/>
      <c r="P22" s="551"/>
      <c r="Q22" s="551"/>
      <c r="R22" s="551"/>
      <c r="S22" s="551"/>
      <c r="T22" s="551"/>
      <c r="U22" s="551"/>
      <c r="V22" s="551"/>
      <c r="W22" s="551"/>
      <c r="X22" s="551"/>
      <c r="Y22" s="552"/>
      <c r="Z22" s="14"/>
      <c r="AA22" s="14"/>
      <c r="AB22" s="14"/>
      <c r="AC22" s="14"/>
      <c r="AD22" s="14"/>
      <c r="AE22" s="14"/>
      <c r="AF22" s="19"/>
      <c r="AG22" s="9"/>
      <c r="AH22" s="9"/>
      <c r="AI22" s="41" t="s">
        <v>504</v>
      </c>
      <c r="AJ22" s="9"/>
      <c r="AK22" s="9"/>
      <c r="AL22" s="9"/>
      <c r="AM22" s="9"/>
      <c r="AN22" s="9"/>
      <c r="AO22" s="9"/>
      <c r="AP22" s="9"/>
      <c r="AQ22" s="9"/>
      <c r="AR22" s="9"/>
      <c r="AS22" s="9"/>
      <c r="AT22" s="9"/>
      <c r="AU22" s="9"/>
      <c r="AV22" s="9"/>
      <c r="AW22" s="9"/>
      <c r="AX22" s="9"/>
      <c r="AY22" s="9"/>
      <c r="AZ22" s="9"/>
      <c r="BA22" s="6"/>
      <c r="BB22" s="14"/>
    </row>
    <row r="23" spans="1:54" ht="14.25" x14ac:dyDescent="0.15">
      <c r="B23" s="577"/>
      <c r="C23" s="578"/>
      <c r="D23" s="578"/>
      <c r="E23" s="578"/>
      <c r="F23" s="578"/>
      <c r="G23" s="578"/>
      <c r="H23" s="578"/>
      <c r="I23" s="578"/>
      <c r="J23" s="578"/>
      <c r="K23" s="578"/>
      <c r="L23" s="578"/>
      <c r="M23" s="578"/>
      <c r="N23" s="579"/>
      <c r="O23" s="550"/>
      <c r="P23" s="551"/>
      <c r="Q23" s="551"/>
      <c r="R23" s="551"/>
      <c r="S23" s="551"/>
      <c r="T23" s="551"/>
      <c r="U23" s="551"/>
      <c r="V23" s="551"/>
      <c r="W23" s="551"/>
      <c r="X23" s="551"/>
      <c r="Y23" s="552"/>
      <c r="Z23" s="14"/>
      <c r="AA23" s="14"/>
      <c r="AB23" s="14"/>
      <c r="AC23" s="14"/>
      <c r="AD23" s="14"/>
      <c r="AE23" s="14"/>
      <c r="AF23" s="19"/>
      <c r="AG23" s="121" t="s">
        <v>191</v>
      </c>
      <c r="AH23" s="9"/>
      <c r="AI23" s="16" t="s">
        <v>507</v>
      </c>
      <c r="AJ23" s="9"/>
      <c r="AK23" s="9"/>
      <c r="AL23" s="9"/>
      <c r="AM23" s="9"/>
      <c r="AN23" s="9"/>
      <c r="AO23" s="9"/>
      <c r="AP23" s="9"/>
      <c r="AQ23" s="9"/>
      <c r="AR23" s="9"/>
      <c r="AS23" s="9"/>
      <c r="AT23" s="9"/>
      <c r="AU23" s="9"/>
      <c r="AV23" s="9"/>
      <c r="AW23" s="9"/>
      <c r="AX23" s="9"/>
      <c r="AY23" s="9"/>
      <c r="AZ23" s="9"/>
      <c r="BA23" s="6"/>
      <c r="BB23" s="14"/>
    </row>
    <row r="24" spans="1:54" ht="14.25" x14ac:dyDescent="0.15">
      <c r="B24" s="577"/>
      <c r="C24" s="578"/>
      <c r="D24" s="578"/>
      <c r="E24" s="578"/>
      <c r="F24" s="578"/>
      <c r="G24" s="578"/>
      <c r="H24" s="578"/>
      <c r="I24" s="578"/>
      <c r="J24" s="578"/>
      <c r="K24" s="578"/>
      <c r="L24" s="578"/>
      <c r="M24" s="578"/>
      <c r="N24" s="579"/>
      <c r="O24" s="550"/>
      <c r="P24" s="551"/>
      <c r="Q24" s="551"/>
      <c r="R24" s="551"/>
      <c r="S24" s="551"/>
      <c r="T24" s="551"/>
      <c r="U24" s="551"/>
      <c r="V24" s="551"/>
      <c r="W24" s="551"/>
      <c r="X24" s="551"/>
      <c r="Y24" s="552"/>
      <c r="Z24" s="14"/>
      <c r="AA24" s="14"/>
      <c r="AB24" s="14"/>
      <c r="AC24" s="14"/>
      <c r="AD24" s="14"/>
      <c r="AE24" s="14"/>
      <c r="AF24" s="19"/>
      <c r="AG24" s="9"/>
      <c r="AH24" s="9"/>
      <c r="AI24" s="125" t="s">
        <v>271</v>
      </c>
      <c r="AJ24" s="9"/>
      <c r="AK24" s="9"/>
      <c r="AL24" s="9"/>
      <c r="AM24" s="9"/>
      <c r="AN24" s="9"/>
      <c r="AO24" s="9"/>
      <c r="AP24" s="9"/>
      <c r="AQ24" s="9"/>
      <c r="AR24" s="9"/>
      <c r="AS24" s="9"/>
      <c r="AT24" s="9"/>
      <c r="AU24" s="9"/>
      <c r="AV24" s="9"/>
      <c r="AW24" s="9"/>
      <c r="AX24" s="9"/>
      <c r="AY24" s="9"/>
      <c r="AZ24" s="9"/>
      <c r="BA24" s="6"/>
      <c r="BB24" s="14"/>
    </row>
    <row r="25" spans="1:54" ht="14.25" x14ac:dyDescent="0.15">
      <c r="B25" s="577"/>
      <c r="C25" s="578"/>
      <c r="D25" s="578"/>
      <c r="E25" s="578"/>
      <c r="F25" s="578"/>
      <c r="G25" s="578"/>
      <c r="H25" s="578"/>
      <c r="I25" s="578"/>
      <c r="J25" s="578"/>
      <c r="K25" s="578"/>
      <c r="L25" s="578"/>
      <c r="M25" s="578"/>
      <c r="N25" s="579"/>
      <c r="O25" s="550"/>
      <c r="P25" s="551"/>
      <c r="Q25" s="551"/>
      <c r="R25" s="551"/>
      <c r="S25" s="551"/>
      <c r="T25" s="551"/>
      <c r="U25" s="551"/>
      <c r="V25" s="551"/>
      <c r="W25" s="551"/>
      <c r="X25" s="551"/>
      <c r="Y25" s="552"/>
      <c r="Z25" s="14"/>
      <c r="AA25" s="14"/>
      <c r="AB25" s="14"/>
      <c r="AC25" s="14"/>
      <c r="AD25" s="14"/>
      <c r="AE25" s="14"/>
      <c r="AF25" s="19"/>
      <c r="AG25" s="9" t="s">
        <v>1</v>
      </c>
      <c r="AH25" s="9"/>
      <c r="AI25" s="16" t="s">
        <v>199</v>
      </c>
      <c r="AJ25" s="9"/>
      <c r="AK25" s="9"/>
      <c r="AL25" s="9"/>
      <c r="AM25" s="9"/>
      <c r="AN25" s="9"/>
      <c r="AO25" s="9"/>
      <c r="AP25" s="9"/>
      <c r="AQ25" s="9"/>
      <c r="AR25" s="9"/>
      <c r="AS25" s="9"/>
      <c r="AT25" s="9"/>
      <c r="AU25" s="9"/>
      <c r="AV25" s="9"/>
      <c r="AW25" s="9"/>
      <c r="AX25" s="9"/>
      <c r="AY25" s="9"/>
      <c r="AZ25" s="9"/>
      <c r="BA25" s="6" t="s">
        <v>202</v>
      </c>
      <c r="BB25" s="14"/>
    </row>
    <row r="26" spans="1:54" ht="14.25" x14ac:dyDescent="0.15">
      <c r="B26" s="577"/>
      <c r="C26" s="578"/>
      <c r="D26" s="578"/>
      <c r="E26" s="578"/>
      <c r="F26" s="578"/>
      <c r="G26" s="578"/>
      <c r="H26" s="578"/>
      <c r="I26" s="578"/>
      <c r="J26" s="578"/>
      <c r="K26" s="578"/>
      <c r="L26" s="578"/>
      <c r="M26" s="578"/>
      <c r="N26" s="579"/>
      <c r="O26" s="550"/>
      <c r="P26" s="551"/>
      <c r="Q26" s="551"/>
      <c r="R26" s="551"/>
      <c r="S26" s="551"/>
      <c r="T26" s="551"/>
      <c r="U26" s="551"/>
      <c r="V26" s="551"/>
      <c r="W26" s="551"/>
      <c r="X26" s="551"/>
      <c r="Y26" s="552"/>
      <c r="Z26" s="14"/>
      <c r="AA26" s="14"/>
      <c r="AB26" s="14"/>
      <c r="AC26" s="14"/>
      <c r="AD26" s="14"/>
      <c r="AE26" s="14"/>
      <c r="AF26" s="19"/>
      <c r="AG26" s="9"/>
      <c r="AH26" s="9"/>
      <c r="AI26" s="9" t="s">
        <v>1</v>
      </c>
      <c r="AJ26" s="9"/>
      <c r="AK26" s="16" t="s">
        <v>508</v>
      </c>
      <c r="AL26" s="9"/>
      <c r="AM26" s="9"/>
      <c r="AN26" s="9"/>
      <c r="AO26" s="9"/>
      <c r="AP26" s="9"/>
      <c r="AQ26" s="9"/>
      <c r="AR26" s="9"/>
      <c r="AS26" s="9"/>
      <c r="AT26" s="9"/>
      <c r="AU26" s="9"/>
      <c r="AV26" s="9"/>
      <c r="AW26" s="9"/>
      <c r="AX26" s="9"/>
      <c r="AY26" s="9"/>
      <c r="AZ26" s="9"/>
      <c r="BA26" s="6" t="s">
        <v>202</v>
      </c>
      <c r="BB26" s="14"/>
    </row>
    <row r="27" spans="1:54" ht="14.25" x14ac:dyDescent="0.15">
      <c r="B27" s="577"/>
      <c r="C27" s="578"/>
      <c r="D27" s="578"/>
      <c r="E27" s="578"/>
      <c r="F27" s="578"/>
      <c r="G27" s="578"/>
      <c r="H27" s="578"/>
      <c r="I27" s="578"/>
      <c r="J27" s="578"/>
      <c r="K27" s="578"/>
      <c r="L27" s="578"/>
      <c r="M27" s="578"/>
      <c r="N27" s="579"/>
      <c r="O27" s="550"/>
      <c r="P27" s="551"/>
      <c r="Q27" s="551"/>
      <c r="R27" s="551"/>
      <c r="S27" s="551"/>
      <c r="T27" s="551"/>
      <c r="U27" s="551"/>
      <c r="V27" s="551"/>
      <c r="W27" s="551"/>
      <c r="X27" s="551"/>
      <c r="Y27" s="552"/>
      <c r="Z27" s="14"/>
      <c r="AA27" s="14"/>
      <c r="AB27" s="14"/>
      <c r="AC27" s="14"/>
      <c r="AD27" s="14"/>
      <c r="AE27" s="14"/>
      <c r="AF27" s="19"/>
      <c r="AG27" s="9"/>
      <c r="AH27" s="9"/>
      <c r="AI27" s="9" t="s">
        <v>1</v>
      </c>
      <c r="AJ27" s="9"/>
      <c r="AK27" s="21" t="s">
        <v>200</v>
      </c>
      <c r="AL27" s="9"/>
      <c r="AM27" s="9"/>
      <c r="AN27" s="9"/>
      <c r="AO27" s="9"/>
      <c r="AP27" s="9"/>
      <c r="AQ27" s="9"/>
      <c r="AR27" s="9"/>
      <c r="AS27" s="9"/>
      <c r="AT27" s="9"/>
      <c r="AU27" s="9"/>
      <c r="AV27" s="9"/>
      <c r="AW27" s="9"/>
      <c r="AX27" s="9"/>
      <c r="AY27" s="9"/>
      <c r="AZ27" s="9"/>
      <c r="BA27" s="6" t="s">
        <v>202</v>
      </c>
      <c r="BB27" s="14"/>
    </row>
    <row r="28" spans="1:54" ht="14.25" x14ac:dyDescent="0.15">
      <c r="B28" s="577"/>
      <c r="C28" s="578"/>
      <c r="D28" s="578"/>
      <c r="E28" s="578"/>
      <c r="F28" s="578"/>
      <c r="G28" s="578"/>
      <c r="H28" s="578"/>
      <c r="I28" s="578"/>
      <c r="J28" s="578"/>
      <c r="K28" s="578"/>
      <c r="L28" s="578"/>
      <c r="M28" s="578"/>
      <c r="N28" s="579"/>
      <c r="O28" s="550"/>
      <c r="P28" s="551"/>
      <c r="Q28" s="551"/>
      <c r="R28" s="551"/>
      <c r="S28" s="551"/>
      <c r="T28" s="551"/>
      <c r="U28" s="551"/>
      <c r="V28" s="551"/>
      <c r="W28" s="551"/>
      <c r="X28" s="551"/>
      <c r="Y28" s="552"/>
      <c r="Z28" s="14"/>
      <c r="AA28" s="14"/>
      <c r="AB28" s="14"/>
      <c r="AC28" s="14"/>
      <c r="AD28" s="14"/>
      <c r="AE28" s="14"/>
      <c r="AF28" s="19"/>
      <c r="AG28" s="9"/>
      <c r="AH28" s="9"/>
      <c r="AI28" s="50"/>
      <c r="AJ28" s="16" t="s">
        <v>201</v>
      </c>
      <c r="AK28" s="9"/>
      <c r="AL28" s="9"/>
      <c r="AM28" s="9"/>
      <c r="AN28" s="9"/>
      <c r="AO28" s="9"/>
      <c r="AP28" s="9"/>
      <c r="AQ28" s="9"/>
      <c r="AR28" s="298"/>
      <c r="AS28" s="298"/>
      <c r="AT28" s="298"/>
      <c r="AU28" s="298"/>
      <c r="AV28" s="298"/>
      <c r="AW28" s="298"/>
      <c r="AX28" s="298"/>
      <c r="AY28" s="298"/>
      <c r="AZ28" s="298"/>
      <c r="BA28" s="6"/>
      <c r="BB28" s="14"/>
    </row>
    <row r="29" spans="1:54" ht="14.25" x14ac:dyDescent="0.15">
      <c r="B29" s="577"/>
      <c r="C29" s="578"/>
      <c r="D29" s="578"/>
      <c r="E29" s="578"/>
      <c r="F29" s="578"/>
      <c r="G29" s="578"/>
      <c r="H29" s="578"/>
      <c r="I29" s="578"/>
      <c r="J29" s="578"/>
      <c r="K29" s="578"/>
      <c r="L29" s="578"/>
      <c r="M29" s="578"/>
      <c r="N29" s="579"/>
      <c r="O29" s="550"/>
      <c r="P29" s="551"/>
      <c r="Q29" s="551"/>
      <c r="R29" s="551"/>
      <c r="S29" s="551"/>
      <c r="T29" s="551"/>
      <c r="U29" s="551"/>
      <c r="V29" s="551"/>
      <c r="W29" s="551"/>
      <c r="X29" s="551"/>
      <c r="Y29" s="552"/>
      <c r="Z29" s="14"/>
      <c r="AA29" s="14"/>
      <c r="AB29" s="14"/>
      <c r="AC29" s="14"/>
      <c r="AD29" s="14"/>
      <c r="AE29" s="14"/>
      <c r="AF29" s="19"/>
      <c r="AG29" s="9"/>
      <c r="AH29" s="9"/>
      <c r="AI29" s="50"/>
      <c r="AK29" s="9"/>
      <c r="AM29" s="16" t="s">
        <v>203</v>
      </c>
      <c r="AO29" s="9"/>
      <c r="AP29" s="9"/>
      <c r="AQ29" s="9"/>
      <c r="AR29" s="298"/>
      <c r="AS29" s="298"/>
      <c r="AT29" s="298"/>
      <c r="AU29" s="298"/>
      <c r="AV29" s="298"/>
      <c r="AW29" s="298"/>
      <c r="AX29" s="298"/>
      <c r="AY29" s="298"/>
      <c r="AZ29" s="298"/>
      <c r="BA29" s="6"/>
      <c r="BB29" s="14"/>
    </row>
    <row r="30" spans="1:54" ht="14.25" x14ac:dyDescent="0.15">
      <c r="B30" s="577"/>
      <c r="C30" s="578"/>
      <c r="D30" s="578"/>
      <c r="E30" s="578"/>
      <c r="F30" s="578"/>
      <c r="G30" s="578"/>
      <c r="H30" s="578"/>
      <c r="I30" s="578"/>
      <c r="J30" s="578"/>
      <c r="K30" s="578"/>
      <c r="L30" s="578"/>
      <c r="M30" s="578"/>
      <c r="N30" s="579"/>
      <c r="O30" s="550"/>
      <c r="P30" s="551"/>
      <c r="Q30" s="551"/>
      <c r="R30" s="551"/>
      <c r="S30" s="551"/>
      <c r="T30" s="551"/>
      <c r="U30" s="551"/>
      <c r="V30" s="551"/>
      <c r="W30" s="551"/>
      <c r="X30" s="551"/>
      <c r="Y30" s="552"/>
      <c r="Z30" s="14"/>
      <c r="AA30" s="14"/>
      <c r="AB30" s="14"/>
      <c r="AC30" s="14"/>
      <c r="AD30" s="14"/>
      <c r="AE30" s="14"/>
      <c r="AF30" s="19"/>
      <c r="AG30" s="9"/>
      <c r="AH30" s="9"/>
      <c r="AI30" s="50"/>
      <c r="AJ30" s="16" t="s">
        <v>204</v>
      </c>
      <c r="AK30" s="9"/>
      <c r="AM30" s="16"/>
      <c r="AO30" s="9"/>
      <c r="AP30" s="9"/>
      <c r="AQ30" s="298"/>
      <c r="AR30" s="298"/>
      <c r="AS30" s="298"/>
      <c r="AT30" s="298"/>
      <c r="AU30" s="298"/>
      <c r="AV30" s="298"/>
      <c r="AW30" s="298"/>
      <c r="AX30" s="298"/>
      <c r="AY30" s="298"/>
      <c r="AZ30" s="298"/>
      <c r="BA30" s="6"/>
      <c r="BB30" s="14"/>
    </row>
    <row r="31" spans="1:54" ht="14.25" x14ac:dyDescent="0.15">
      <c r="B31" s="577"/>
      <c r="C31" s="578"/>
      <c r="D31" s="578"/>
      <c r="E31" s="578"/>
      <c r="F31" s="578"/>
      <c r="G31" s="578"/>
      <c r="H31" s="578"/>
      <c r="I31" s="578"/>
      <c r="J31" s="578"/>
      <c r="K31" s="578"/>
      <c r="L31" s="578"/>
      <c r="M31" s="578"/>
      <c r="N31" s="579"/>
      <c r="O31" s="550"/>
      <c r="P31" s="551"/>
      <c r="Q31" s="551"/>
      <c r="R31" s="551"/>
      <c r="S31" s="551"/>
      <c r="T31" s="551"/>
      <c r="U31" s="551"/>
      <c r="V31" s="551"/>
      <c r="W31" s="551"/>
      <c r="X31" s="551"/>
      <c r="Y31" s="552"/>
      <c r="Z31" s="14"/>
      <c r="AA31" s="14"/>
      <c r="AB31" s="14"/>
      <c r="AC31" s="14"/>
      <c r="AD31" s="14"/>
      <c r="AE31" s="14"/>
      <c r="AF31" s="19"/>
      <c r="AG31" s="9"/>
      <c r="AH31" s="16" t="s">
        <v>345</v>
      </c>
      <c r="AI31" s="50"/>
      <c r="AJ31" s="16"/>
      <c r="AK31" s="9"/>
      <c r="AM31" s="16"/>
      <c r="AO31" s="9"/>
      <c r="AP31" s="9"/>
      <c r="AQ31" s="9"/>
      <c r="AR31" s="9"/>
      <c r="AS31" s="9"/>
      <c r="AT31" s="9"/>
      <c r="AU31" s="9"/>
      <c r="AV31" s="9"/>
      <c r="AW31" s="9"/>
      <c r="AX31" s="9"/>
      <c r="AY31" s="9"/>
      <c r="AZ31" s="9"/>
      <c r="BA31" s="49"/>
      <c r="BB31" s="14"/>
    </row>
    <row r="32" spans="1:54" ht="14.25" x14ac:dyDescent="0.15">
      <c r="B32" s="577"/>
      <c r="C32" s="578"/>
      <c r="D32" s="578"/>
      <c r="E32" s="578"/>
      <c r="F32" s="578"/>
      <c r="G32" s="578"/>
      <c r="H32" s="578"/>
      <c r="I32" s="578"/>
      <c r="J32" s="578"/>
      <c r="K32" s="578"/>
      <c r="L32" s="578"/>
      <c r="M32" s="578"/>
      <c r="N32" s="579"/>
      <c r="O32" s="550"/>
      <c r="P32" s="551"/>
      <c r="Q32" s="551"/>
      <c r="R32" s="551"/>
      <c r="S32" s="551"/>
      <c r="T32" s="551"/>
      <c r="U32" s="551"/>
      <c r="V32" s="551"/>
      <c r="W32" s="551"/>
      <c r="X32" s="551"/>
      <c r="Y32" s="552"/>
      <c r="Z32" s="14"/>
      <c r="AA32" s="14"/>
      <c r="AB32" s="14"/>
      <c r="AC32" s="14"/>
      <c r="AD32" s="14"/>
      <c r="AE32" s="14"/>
      <c r="AF32" s="19"/>
      <c r="AG32" s="9"/>
      <c r="AH32" s="9"/>
      <c r="AI32" s="50"/>
      <c r="AJ32" s="16"/>
      <c r="AK32" s="9"/>
      <c r="AM32" s="16"/>
      <c r="AO32" s="9"/>
      <c r="AP32" s="9"/>
      <c r="AQ32" s="9"/>
      <c r="AR32" s="9"/>
      <c r="AS32" s="9"/>
      <c r="AT32" s="9"/>
      <c r="AU32" s="9"/>
      <c r="AV32" s="9"/>
      <c r="AW32" s="9"/>
      <c r="AX32" s="9"/>
      <c r="AY32" s="9"/>
      <c r="AZ32" s="9"/>
      <c r="BA32" s="49"/>
      <c r="BB32" s="14"/>
    </row>
    <row r="33" spans="2:54" ht="14.25" x14ac:dyDescent="0.15">
      <c r="B33" s="577"/>
      <c r="C33" s="578"/>
      <c r="D33" s="578"/>
      <c r="E33" s="578"/>
      <c r="F33" s="578"/>
      <c r="G33" s="578"/>
      <c r="H33" s="578"/>
      <c r="I33" s="578"/>
      <c r="J33" s="578"/>
      <c r="K33" s="578"/>
      <c r="L33" s="578"/>
      <c r="M33" s="578"/>
      <c r="N33" s="579"/>
      <c r="O33" s="550"/>
      <c r="P33" s="551"/>
      <c r="Q33" s="551"/>
      <c r="R33" s="551"/>
      <c r="S33" s="551"/>
      <c r="T33" s="551"/>
      <c r="U33" s="551"/>
      <c r="V33" s="551"/>
      <c r="W33" s="551"/>
      <c r="X33" s="551"/>
      <c r="Y33" s="552"/>
      <c r="Z33" s="14"/>
      <c r="AA33" s="14"/>
      <c r="AB33" s="14"/>
      <c r="AC33" s="14"/>
      <c r="AD33" s="14"/>
      <c r="AE33" s="14"/>
      <c r="AF33" s="19"/>
      <c r="AG33" s="9" t="s">
        <v>1</v>
      </c>
      <c r="AH33" s="9"/>
      <c r="AI33" s="12" t="s">
        <v>509</v>
      </c>
      <c r="AJ33" s="9"/>
      <c r="AK33" s="9"/>
      <c r="AL33" s="9"/>
      <c r="AM33" s="9"/>
      <c r="AN33" s="9"/>
      <c r="AO33" s="9"/>
      <c r="AP33" s="9"/>
      <c r="AQ33" s="9"/>
      <c r="AR33" s="9"/>
      <c r="AS33" s="9"/>
      <c r="AT33" s="9"/>
      <c r="AU33" s="9"/>
      <c r="AV33" s="9"/>
      <c r="AW33" s="9"/>
      <c r="AX33" s="9"/>
      <c r="AY33" s="9"/>
      <c r="AZ33" s="9"/>
      <c r="BA33" s="49"/>
      <c r="BB33" s="14"/>
    </row>
    <row r="34" spans="2:54" ht="14.25" x14ac:dyDescent="0.15">
      <c r="B34" s="577"/>
      <c r="C34" s="578"/>
      <c r="D34" s="578"/>
      <c r="E34" s="578"/>
      <c r="F34" s="578"/>
      <c r="G34" s="578"/>
      <c r="H34" s="578"/>
      <c r="I34" s="578"/>
      <c r="J34" s="578"/>
      <c r="K34" s="578"/>
      <c r="L34" s="578"/>
      <c r="M34" s="578"/>
      <c r="N34" s="579"/>
      <c r="O34" s="550"/>
      <c r="P34" s="551"/>
      <c r="Q34" s="551"/>
      <c r="R34" s="551"/>
      <c r="S34" s="551"/>
      <c r="T34" s="551"/>
      <c r="U34" s="551"/>
      <c r="V34" s="551"/>
      <c r="W34" s="551"/>
      <c r="X34" s="551"/>
      <c r="Y34" s="552"/>
      <c r="Z34" s="14"/>
      <c r="AA34" s="14"/>
      <c r="AB34" s="14"/>
      <c r="AC34" s="14"/>
      <c r="AD34" s="14"/>
      <c r="AE34" s="14"/>
      <c r="AF34" s="19"/>
      <c r="AG34" s="9"/>
      <c r="AH34" s="9"/>
      <c r="AI34" s="41" t="s">
        <v>510</v>
      </c>
      <c r="AJ34" s="9"/>
      <c r="AK34" s="9"/>
      <c r="AL34" s="9"/>
      <c r="AM34" s="9"/>
      <c r="AN34" s="9"/>
      <c r="AO34" s="9"/>
      <c r="AP34" s="9"/>
      <c r="AQ34" s="9"/>
      <c r="AR34" s="9"/>
      <c r="AS34" s="9"/>
      <c r="AT34" s="9"/>
      <c r="AU34" s="9"/>
      <c r="AV34" s="9"/>
      <c r="AW34" s="9"/>
      <c r="AX34" s="9"/>
      <c r="AY34" s="9"/>
      <c r="AZ34" s="9"/>
      <c r="BA34" s="49"/>
      <c r="BB34" s="14"/>
    </row>
    <row r="35" spans="2:54" ht="14.25" x14ac:dyDescent="0.15">
      <c r="B35" s="577"/>
      <c r="C35" s="578"/>
      <c r="D35" s="578"/>
      <c r="E35" s="578"/>
      <c r="F35" s="578"/>
      <c r="G35" s="578"/>
      <c r="H35" s="578"/>
      <c r="I35" s="578"/>
      <c r="J35" s="578"/>
      <c r="K35" s="578"/>
      <c r="L35" s="578"/>
      <c r="M35" s="578"/>
      <c r="N35" s="579"/>
      <c r="O35" s="550"/>
      <c r="P35" s="551"/>
      <c r="Q35" s="551"/>
      <c r="R35" s="551"/>
      <c r="S35" s="551"/>
      <c r="T35" s="551"/>
      <c r="U35" s="551"/>
      <c r="V35" s="551"/>
      <c r="W35" s="551"/>
      <c r="X35" s="551"/>
      <c r="Y35" s="552"/>
      <c r="Z35" s="14"/>
      <c r="AA35" s="14"/>
      <c r="AB35" s="14"/>
      <c r="AC35" s="14"/>
      <c r="AD35" s="14"/>
      <c r="AE35" s="14"/>
      <c r="AF35" s="19"/>
      <c r="AG35" s="9" t="s">
        <v>488</v>
      </c>
      <c r="AH35" s="9"/>
      <c r="AI35" s="12" t="s">
        <v>511</v>
      </c>
      <c r="AJ35" s="9"/>
      <c r="AK35" s="9"/>
      <c r="AL35" s="9"/>
      <c r="AM35" s="9"/>
      <c r="AN35" s="9"/>
      <c r="AO35" s="9"/>
      <c r="AP35" s="9"/>
      <c r="AQ35" s="9"/>
      <c r="AR35" s="9"/>
      <c r="AS35" s="9"/>
      <c r="AT35" s="9"/>
      <c r="AU35" s="9"/>
      <c r="AV35" s="9"/>
      <c r="AW35" s="9"/>
      <c r="AX35" s="9"/>
      <c r="AY35" s="9"/>
      <c r="AZ35" s="9"/>
      <c r="BA35" s="49"/>
      <c r="BB35" s="14"/>
    </row>
    <row r="36" spans="2:54" ht="15" thickBot="1" x14ac:dyDescent="0.2">
      <c r="B36" s="577"/>
      <c r="C36" s="578"/>
      <c r="D36" s="578"/>
      <c r="E36" s="578"/>
      <c r="F36" s="578"/>
      <c r="G36" s="578"/>
      <c r="H36" s="578"/>
      <c r="I36" s="578"/>
      <c r="J36" s="578"/>
      <c r="K36" s="578"/>
      <c r="L36" s="578"/>
      <c r="M36" s="578"/>
      <c r="N36" s="579"/>
      <c r="O36" s="550"/>
      <c r="P36" s="551"/>
      <c r="Q36" s="551"/>
      <c r="R36" s="551"/>
      <c r="S36" s="551"/>
      <c r="T36" s="551"/>
      <c r="U36" s="551"/>
      <c r="V36" s="551"/>
      <c r="W36" s="551"/>
      <c r="X36" s="551"/>
      <c r="Y36" s="552"/>
      <c r="Z36" s="14"/>
      <c r="AA36" s="14"/>
      <c r="AB36" s="14"/>
      <c r="AC36" s="14"/>
      <c r="AD36" s="14"/>
      <c r="AE36" s="14"/>
      <c r="AF36" s="19"/>
      <c r="AG36" s="9"/>
      <c r="AH36" s="9"/>
      <c r="AI36" s="41" t="s">
        <v>515</v>
      </c>
      <c r="AJ36" s="9"/>
      <c r="AK36" s="9"/>
      <c r="AL36" s="9"/>
      <c r="AM36" s="9"/>
      <c r="AN36" s="9"/>
      <c r="AO36" s="9"/>
      <c r="AP36" s="9"/>
      <c r="AQ36" s="9"/>
      <c r="AR36" s="9"/>
      <c r="AS36" s="9"/>
      <c r="AT36" s="9"/>
      <c r="AU36" s="9"/>
      <c r="AV36" s="9"/>
      <c r="AW36" s="9"/>
      <c r="AX36" s="9"/>
      <c r="AY36" s="9"/>
      <c r="AZ36" s="9"/>
      <c r="BA36" s="49"/>
      <c r="BB36" s="14"/>
    </row>
    <row r="37" spans="2:54" ht="14.25" x14ac:dyDescent="0.15">
      <c r="B37" s="577"/>
      <c r="C37" s="578"/>
      <c r="D37" s="578"/>
      <c r="E37" s="578"/>
      <c r="F37" s="578"/>
      <c r="G37" s="578"/>
      <c r="H37" s="578"/>
      <c r="I37" s="578"/>
      <c r="J37" s="578"/>
      <c r="K37" s="578"/>
      <c r="L37" s="578"/>
      <c r="M37" s="578"/>
      <c r="N37" s="579"/>
      <c r="O37" s="550"/>
      <c r="P37" s="551"/>
      <c r="Q37" s="551"/>
      <c r="R37" s="551"/>
      <c r="S37" s="551"/>
      <c r="T37" s="551"/>
      <c r="U37" s="551"/>
      <c r="V37" s="551"/>
      <c r="W37" s="551"/>
      <c r="X37" s="551"/>
      <c r="Y37" s="552"/>
      <c r="Z37" s="14"/>
      <c r="AA37" s="14"/>
      <c r="AB37" s="14"/>
      <c r="AC37" s="14"/>
      <c r="AD37" s="14"/>
      <c r="AE37" s="14"/>
      <c r="AF37" s="19"/>
      <c r="AG37" s="21"/>
      <c r="AH37" s="622"/>
      <c r="AI37" s="623"/>
      <c r="AJ37" s="623"/>
      <c r="AK37" s="623"/>
      <c r="AL37" s="623"/>
      <c r="AM37" s="623"/>
      <c r="AN37" s="623"/>
      <c r="AO37" s="623"/>
      <c r="AP37" s="623"/>
      <c r="AQ37" s="623"/>
      <c r="AR37" s="623"/>
      <c r="AS37" s="623"/>
      <c r="AT37" s="623"/>
      <c r="AU37" s="623"/>
      <c r="AV37" s="623"/>
      <c r="AW37" s="623"/>
      <c r="AX37" s="623"/>
      <c r="AY37" s="623"/>
      <c r="AZ37" s="624"/>
      <c r="BA37" s="49"/>
      <c r="BB37" s="14"/>
    </row>
    <row r="38" spans="2:54" ht="15" thickBot="1" x14ac:dyDescent="0.2">
      <c r="B38" s="577"/>
      <c r="C38" s="578"/>
      <c r="D38" s="578"/>
      <c r="E38" s="578"/>
      <c r="F38" s="578"/>
      <c r="G38" s="578"/>
      <c r="H38" s="578"/>
      <c r="I38" s="578"/>
      <c r="J38" s="578"/>
      <c r="K38" s="578"/>
      <c r="L38" s="578"/>
      <c r="M38" s="578"/>
      <c r="N38" s="579"/>
      <c r="O38" s="550"/>
      <c r="P38" s="551"/>
      <c r="Q38" s="551"/>
      <c r="R38" s="551"/>
      <c r="S38" s="551"/>
      <c r="T38" s="551"/>
      <c r="U38" s="551"/>
      <c r="V38" s="551"/>
      <c r="W38" s="551"/>
      <c r="X38" s="551"/>
      <c r="Y38" s="552"/>
      <c r="Z38" s="14"/>
      <c r="AA38" s="14"/>
      <c r="AB38" s="14"/>
      <c r="AC38" s="14"/>
      <c r="AD38" s="14"/>
      <c r="AE38" s="14"/>
      <c r="AF38" s="20"/>
      <c r="AG38" s="21"/>
      <c r="AH38" s="625"/>
      <c r="AI38" s="626"/>
      <c r="AJ38" s="626"/>
      <c r="AK38" s="626"/>
      <c r="AL38" s="626"/>
      <c r="AM38" s="626"/>
      <c r="AN38" s="626"/>
      <c r="AO38" s="626"/>
      <c r="AP38" s="626"/>
      <c r="AQ38" s="626"/>
      <c r="AR38" s="626"/>
      <c r="AS38" s="626"/>
      <c r="AT38" s="626"/>
      <c r="AU38" s="626"/>
      <c r="AV38" s="626"/>
      <c r="AW38" s="626"/>
      <c r="AX38" s="626"/>
      <c r="AY38" s="626"/>
      <c r="AZ38" s="627"/>
      <c r="BA38" s="22"/>
      <c r="BB38" s="14"/>
    </row>
    <row r="39" spans="2:54" ht="14.25" x14ac:dyDescent="0.15">
      <c r="B39" s="577"/>
      <c r="C39" s="578"/>
      <c r="D39" s="578"/>
      <c r="E39" s="578"/>
      <c r="F39" s="578"/>
      <c r="G39" s="578"/>
      <c r="H39" s="578"/>
      <c r="I39" s="578"/>
      <c r="J39" s="578"/>
      <c r="K39" s="578"/>
      <c r="L39" s="578"/>
      <c r="M39" s="578"/>
      <c r="N39" s="579"/>
      <c r="O39" s="550"/>
      <c r="P39" s="551"/>
      <c r="Q39" s="551"/>
      <c r="R39" s="551"/>
      <c r="S39" s="551"/>
      <c r="T39" s="551"/>
      <c r="U39" s="551"/>
      <c r="V39" s="551"/>
      <c r="W39" s="551"/>
      <c r="X39" s="551"/>
      <c r="Y39" s="552"/>
      <c r="Z39" s="14"/>
      <c r="AA39" s="14"/>
      <c r="AB39" s="14"/>
      <c r="AC39" s="14"/>
      <c r="AD39" s="14"/>
      <c r="AE39" s="14"/>
      <c r="AF39" s="20"/>
      <c r="AG39" s="21"/>
      <c r="AH39" s="21"/>
      <c r="AI39" s="21"/>
      <c r="AJ39" s="21"/>
      <c r="AK39" s="21"/>
      <c r="AL39" s="21"/>
      <c r="AM39" s="21"/>
      <c r="AN39" s="21"/>
      <c r="AO39" s="21"/>
      <c r="AP39" s="21"/>
      <c r="AQ39" s="21"/>
      <c r="AR39" s="21"/>
      <c r="AS39" s="21"/>
      <c r="AT39" s="21"/>
      <c r="AU39" s="21"/>
      <c r="AV39" s="21"/>
      <c r="AW39" s="21"/>
      <c r="AX39" s="21"/>
      <c r="AY39" s="21"/>
      <c r="AZ39" s="21"/>
      <c r="BA39" s="22"/>
      <c r="BB39" s="14"/>
    </row>
    <row r="40" spans="2:54" ht="14.25" x14ac:dyDescent="0.15">
      <c r="B40" s="577"/>
      <c r="C40" s="578"/>
      <c r="D40" s="578"/>
      <c r="E40" s="578"/>
      <c r="F40" s="578"/>
      <c r="G40" s="578"/>
      <c r="H40" s="578"/>
      <c r="I40" s="578"/>
      <c r="J40" s="578"/>
      <c r="K40" s="578"/>
      <c r="L40" s="578"/>
      <c r="M40" s="578"/>
      <c r="N40" s="579"/>
      <c r="O40" s="550"/>
      <c r="P40" s="551"/>
      <c r="Q40" s="551"/>
      <c r="R40" s="551"/>
      <c r="S40" s="551"/>
      <c r="T40" s="551"/>
      <c r="U40" s="551"/>
      <c r="V40" s="551"/>
      <c r="W40" s="551"/>
      <c r="X40" s="551"/>
      <c r="Y40" s="552"/>
      <c r="Z40" s="14"/>
      <c r="AA40" s="14"/>
      <c r="AB40" s="14"/>
      <c r="AC40" s="14"/>
      <c r="AD40" s="14"/>
      <c r="AE40" s="14"/>
      <c r="AF40" s="20"/>
      <c r="AG40" s="9" t="s">
        <v>1</v>
      </c>
      <c r="AH40" s="21"/>
      <c r="AI40" s="21" t="s">
        <v>200</v>
      </c>
      <c r="AJ40" s="21"/>
      <c r="AK40" s="21"/>
      <c r="AL40" s="21"/>
      <c r="AM40" s="21"/>
      <c r="AN40" s="21"/>
      <c r="AO40" s="21"/>
      <c r="AP40" s="21"/>
      <c r="AQ40" s="21"/>
      <c r="AR40" s="21"/>
      <c r="AS40" s="21"/>
      <c r="AT40" s="21"/>
      <c r="AU40" s="21"/>
      <c r="AV40" s="21"/>
      <c r="AW40" s="21"/>
      <c r="AX40" s="21"/>
      <c r="AY40" s="21"/>
      <c r="AZ40" s="21"/>
      <c r="BA40" s="22"/>
      <c r="BB40" s="14"/>
    </row>
    <row r="41" spans="2:54" ht="14.25" x14ac:dyDescent="0.15">
      <c r="B41" s="577"/>
      <c r="C41" s="578"/>
      <c r="D41" s="578"/>
      <c r="E41" s="578"/>
      <c r="F41" s="578"/>
      <c r="G41" s="578"/>
      <c r="H41" s="578"/>
      <c r="I41" s="578"/>
      <c r="J41" s="578"/>
      <c r="K41" s="578"/>
      <c r="L41" s="578"/>
      <c r="M41" s="578"/>
      <c r="N41" s="579"/>
      <c r="O41" s="550"/>
      <c r="P41" s="551"/>
      <c r="Q41" s="551"/>
      <c r="R41" s="551"/>
      <c r="S41" s="551"/>
      <c r="T41" s="551"/>
      <c r="U41" s="551"/>
      <c r="V41" s="551"/>
      <c r="W41" s="551"/>
      <c r="X41" s="551"/>
      <c r="Y41" s="552"/>
      <c r="Z41" s="14"/>
      <c r="AA41" s="14"/>
      <c r="AB41" s="14"/>
      <c r="AC41" s="14"/>
      <c r="AD41" s="14"/>
      <c r="AE41" s="14"/>
      <c r="AF41" s="20"/>
      <c r="AG41" s="9"/>
      <c r="AH41" s="21"/>
      <c r="AI41" s="21"/>
      <c r="AJ41" s="21"/>
      <c r="AK41" s="21"/>
      <c r="AL41" s="21"/>
      <c r="AM41" s="21"/>
      <c r="AN41" s="21"/>
      <c r="AO41" s="21"/>
      <c r="AP41" s="21"/>
      <c r="AQ41" s="21"/>
      <c r="AR41" s="21"/>
      <c r="AS41" s="21"/>
      <c r="AT41" s="21"/>
      <c r="AU41" s="21"/>
      <c r="AV41" s="21"/>
      <c r="AW41" s="21"/>
      <c r="AX41" s="21"/>
      <c r="AY41" s="21"/>
      <c r="AZ41" s="21"/>
      <c r="BA41" s="22"/>
      <c r="BB41" s="14"/>
    </row>
    <row r="42" spans="2:54" ht="14.25" x14ac:dyDescent="0.15">
      <c r="B42" s="577"/>
      <c r="C42" s="578"/>
      <c r="D42" s="578"/>
      <c r="E42" s="578"/>
      <c r="F42" s="578"/>
      <c r="G42" s="578"/>
      <c r="H42" s="578"/>
      <c r="I42" s="578"/>
      <c r="J42" s="578"/>
      <c r="K42" s="578"/>
      <c r="L42" s="578"/>
      <c r="M42" s="578"/>
      <c r="N42" s="579"/>
      <c r="O42" s="550"/>
      <c r="P42" s="551"/>
      <c r="Q42" s="551"/>
      <c r="R42" s="551"/>
      <c r="S42" s="551"/>
      <c r="T42" s="551"/>
      <c r="U42" s="551"/>
      <c r="V42" s="551"/>
      <c r="W42" s="551"/>
      <c r="X42" s="551"/>
      <c r="Y42" s="552"/>
      <c r="Z42" s="14"/>
      <c r="AA42" s="14"/>
      <c r="AB42" s="14"/>
      <c r="AC42" s="14"/>
      <c r="AD42" s="14"/>
      <c r="AE42" s="14"/>
      <c r="AF42" s="20"/>
      <c r="AG42" s="9" t="s">
        <v>1</v>
      </c>
      <c r="AH42" s="21"/>
      <c r="AI42" s="21" t="s">
        <v>514</v>
      </c>
      <c r="AJ42" s="21"/>
      <c r="AK42" s="21"/>
      <c r="AL42" s="21"/>
      <c r="AM42" s="21"/>
      <c r="AN42" s="21"/>
      <c r="AO42" s="21"/>
      <c r="AP42" s="21"/>
      <c r="AQ42" s="21"/>
      <c r="AR42" s="21"/>
      <c r="AS42" s="21"/>
      <c r="AT42" s="21"/>
      <c r="AU42" s="21"/>
      <c r="AV42" s="21"/>
      <c r="AW42" s="21"/>
      <c r="AX42" s="21"/>
      <c r="AY42" s="21"/>
      <c r="AZ42" s="21"/>
      <c r="BA42" s="22"/>
      <c r="BB42" s="14"/>
    </row>
    <row r="43" spans="2:54" ht="5.0999999999999996" customHeight="1" thickBot="1" x14ac:dyDescent="0.2">
      <c r="B43" s="580"/>
      <c r="C43" s="581"/>
      <c r="D43" s="581"/>
      <c r="E43" s="581"/>
      <c r="F43" s="581"/>
      <c r="G43" s="581"/>
      <c r="H43" s="581"/>
      <c r="I43" s="581"/>
      <c r="J43" s="581"/>
      <c r="K43" s="581"/>
      <c r="L43" s="581"/>
      <c r="M43" s="581"/>
      <c r="N43" s="582"/>
      <c r="O43" s="553"/>
      <c r="P43" s="554"/>
      <c r="Q43" s="554"/>
      <c r="R43" s="554"/>
      <c r="S43" s="554"/>
      <c r="T43" s="554"/>
      <c r="U43" s="554"/>
      <c r="V43" s="554"/>
      <c r="W43" s="554"/>
      <c r="X43" s="554"/>
      <c r="Y43" s="555"/>
      <c r="Z43" s="14"/>
      <c r="AA43" s="14"/>
      <c r="AB43" s="14"/>
      <c r="AC43" s="14"/>
      <c r="AD43" s="14"/>
      <c r="AE43" s="14"/>
      <c r="AF43" s="23"/>
      <c r="AG43" s="24"/>
      <c r="AH43" s="24"/>
      <c r="AI43" s="24"/>
      <c r="AJ43" s="24"/>
      <c r="AK43" s="24"/>
      <c r="AL43" s="24"/>
      <c r="AM43" s="24"/>
      <c r="AN43" s="24"/>
      <c r="AO43" s="24"/>
      <c r="AP43" s="24"/>
      <c r="AQ43" s="24"/>
      <c r="AR43" s="24"/>
      <c r="AS43" s="24"/>
      <c r="AT43" s="24"/>
      <c r="AU43" s="24"/>
      <c r="AV43" s="24"/>
      <c r="AW43" s="24"/>
      <c r="AX43" s="24"/>
      <c r="AY43" s="24"/>
      <c r="AZ43" s="24"/>
      <c r="BA43" s="25"/>
      <c r="BB43" s="14"/>
    </row>
    <row r="44" spans="2:54" ht="5.0999999999999996" customHeight="1" x14ac:dyDescent="0.15">
      <c r="B44" s="449" t="s">
        <v>22</v>
      </c>
      <c r="C44" s="450"/>
      <c r="D44" s="450"/>
      <c r="E44" s="450"/>
      <c r="F44" s="450"/>
      <c r="G44" s="450"/>
      <c r="H44" s="450"/>
      <c r="I44" s="450"/>
      <c r="J44" s="450"/>
      <c r="K44" s="450"/>
      <c r="L44" s="450"/>
      <c r="M44" s="450"/>
      <c r="N44" s="451"/>
      <c r="O44" s="449" t="s">
        <v>23</v>
      </c>
      <c r="P44" s="450"/>
      <c r="Q44" s="450"/>
      <c r="R44" s="450"/>
      <c r="S44" s="450"/>
      <c r="T44" s="450"/>
      <c r="U44" s="450"/>
      <c r="V44" s="450"/>
      <c r="W44" s="450"/>
      <c r="X44" s="450"/>
      <c r="Y44" s="451"/>
      <c r="Z44" s="14"/>
      <c r="AA44" s="14"/>
      <c r="AB44" s="14"/>
      <c r="AC44" s="14"/>
      <c r="AD44" s="14"/>
      <c r="AE44" s="14"/>
      <c r="AF44" s="26"/>
      <c r="AG44" s="27"/>
      <c r="AH44" s="27"/>
      <c r="AI44" s="27"/>
      <c r="AJ44" s="27"/>
      <c r="AK44" s="27"/>
      <c r="AL44" s="27"/>
      <c r="AM44" s="27"/>
      <c r="AN44" s="27"/>
      <c r="AO44" s="27"/>
      <c r="AP44" s="27"/>
      <c r="AQ44" s="27"/>
      <c r="AR44" s="27"/>
      <c r="AS44" s="27"/>
      <c r="AT44" s="27"/>
      <c r="AU44" s="27"/>
      <c r="AV44" s="27"/>
      <c r="AW44" s="27"/>
      <c r="AX44" s="27"/>
      <c r="AY44" s="27"/>
      <c r="AZ44" s="27"/>
      <c r="BA44" s="28"/>
      <c r="BB44" s="14"/>
    </row>
    <row r="45" spans="2:54" ht="14.25" x14ac:dyDescent="0.15">
      <c r="B45" s="452"/>
      <c r="C45" s="453"/>
      <c r="D45" s="453"/>
      <c r="E45" s="453"/>
      <c r="F45" s="453"/>
      <c r="G45" s="453"/>
      <c r="H45" s="453"/>
      <c r="I45" s="453"/>
      <c r="J45" s="453"/>
      <c r="K45" s="453"/>
      <c r="L45" s="453"/>
      <c r="M45" s="453"/>
      <c r="N45" s="454"/>
      <c r="O45" s="452"/>
      <c r="P45" s="453"/>
      <c r="Q45" s="453"/>
      <c r="R45" s="453"/>
      <c r="S45" s="453"/>
      <c r="T45" s="453"/>
      <c r="U45" s="453"/>
      <c r="V45" s="453"/>
      <c r="W45" s="453"/>
      <c r="X45" s="453"/>
      <c r="Y45" s="454"/>
      <c r="Z45" s="14"/>
      <c r="AA45" s="14"/>
      <c r="AB45" s="14"/>
      <c r="AC45" s="14"/>
      <c r="AD45" s="14"/>
      <c r="AE45" s="14"/>
      <c r="AF45" s="20"/>
      <c r="AG45" s="43" t="s">
        <v>191</v>
      </c>
      <c r="AH45" s="21"/>
      <c r="AI45" s="21" t="s">
        <v>5</v>
      </c>
      <c r="AJ45" s="21"/>
      <c r="AK45" s="21"/>
      <c r="AL45" s="21"/>
      <c r="AM45" s="98"/>
      <c r="AN45" s="98"/>
      <c r="AO45" s="21"/>
      <c r="AP45" s="21"/>
      <c r="AQ45" s="21"/>
      <c r="AR45" s="21"/>
      <c r="AS45" s="21"/>
      <c r="AT45" s="21"/>
      <c r="AU45" s="21"/>
      <c r="AV45" s="21"/>
      <c r="AW45" s="21"/>
      <c r="AX45" s="21"/>
      <c r="AY45" s="21"/>
      <c r="AZ45" s="21"/>
      <c r="BA45" s="22"/>
      <c r="BB45" s="14"/>
    </row>
    <row r="46" spans="2:54" ht="5.0999999999999996" customHeight="1" x14ac:dyDescent="0.15">
      <c r="B46" s="452"/>
      <c r="C46" s="453"/>
      <c r="D46" s="453"/>
      <c r="E46" s="453"/>
      <c r="F46" s="453"/>
      <c r="G46" s="453"/>
      <c r="H46" s="453"/>
      <c r="I46" s="453"/>
      <c r="J46" s="453"/>
      <c r="K46" s="453"/>
      <c r="L46" s="453"/>
      <c r="M46" s="453"/>
      <c r="N46" s="454"/>
      <c r="O46" s="452"/>
      <c r="P46" s="453"/>
      <c r="Q46" s="453"/>
      <c r="R46" s="453"/>
      <c r="S46" s="453"/>
      <c r="T46" s="453"/>
      <c r="U46" s="453"/>
      <c r="V46" s="453"/>
      <c r="W46" s="453"/>
      <c r="X46" s="453"/>
      <c r="Y46" s="454"/>
      <c r="Z46" s="14"/>
      <c r="AA46" s="14"/>
      <c r="AB46" s="14"/>
      <c r="AC46" s="14"/>
      <c r="AD46" s="14"/>
      <c r="AE46" s="14"/>
      <c r="AF46" s="20"/>
      <c r="AG46" s="9"/>
      <c r="AH46" s="21"/>
      <c r="AI46" s="21"/>
      <c r="AJ46" s="21"/>
      <c r="AK46" s="21"/>
      <c r="AL46" s="21"/>
      <c r="AM46" s="98"/>
      <c r="AN46" s="98"/>
      <c r="AO46" s="21"/>
      <c r="AP46" s="21"/>
      <c r="AQ46" s="21"/>
      <c r="AR46" s="21"/>
      <c r="AS46" s="21"/>
      <c r="AT46" s="21"/>
      <c r="AU46" s="21"/>
      <c r="AV46" s="21"/>
      <c r="AW46" s="21"/>
      <c r="AX46" s="21"/>
      <c r="AY46" s="21"/>
      <c r="AZ46" s="21"/>
      <c r="BA46" s="22"/>
      <c r="BB46" s="14"/>
    </row>
    <row r="47" spans="2:54" ht="14.25" x14ac:dyDescent="0.15">
      <c r="B47" s="452"/>
      <c r="C47" s="453"/>
      <c r="D47" s="453"/>
      <c r="E47" s="453"/>
      <c r="F47" s="453"/>
      <c r="G47" s="453"/>
      <c r="H47" s="453"/>
      <c r="I47" s="453"/>
      <c r="J47" s="453"/>
      <c r="K47" s="453"/>
      <c r="L47" s="453"/>
      <c r="M47" s="453"/>
      <c r="N47" s="454"/>
      <c r="O47" s="452"/>
      <c r="P47" s="453"/>
      <c r="Q47" s="453"/>
      <c r="R47" s="453"/>
      <c r="S47" s="453"/>
      <c r="T47" s="453"/>
      <c r="U47" s="453"/>
      <c r="V47" s="453"/>
      <c r="W47" s="453"/>
      <c r="X47" s="453"/>
      <c r="Y47" s="454"/>
      <c r="Z47" s="14"/>
      <c r="AA47" s="14"/>
      <c r="AB47" s="14"/>
      <c r="AC47" s="14"/>
      <c r="AD47" s="14"/>
      <c r="AE47" s="14"/>
      <c r="AF47" s="20"/>
      <c r="AG47" s="9" t="s">
        <v>301</v>
      </c>
      <c r="AH47" s="21"/>
      <c r="AI47" s="103" t="s">
        <v>302</v>
      </c>
      <c r="AJ47" s="21"/>
      <c r="AK47" s="21"/>
      <c r="AL47" s="21"/>
      <c r="AM47" s="21"/>
      <c r="AN47" s="21"/>
      <c r="AO47" s="21"/>
      <c r="AP47" s="21"/>
      <c r="AQ47" s="21"/>
      <c r="AR47" s="21"/>
      <c r="AS47" s="21"/>
      <c r="AT47" s="21"/>
      <c r="AU47" s="21"/>
      <c r="AV47" s="21"/>
      <c r="AW47" s="21"/>
      <c r="AX47" s="21"/>
      <c r="AY47" s="21"/>
      <c r="AZ47" s="21"/>
      <c r="BA47" s="22"/>
      <c r="BB47" s="14"/>
    </row>
    <row r="48" spans="2:54" ht="5.0999999999999996" customHeight="1" thickBot="1" x14ac:dyDescent="0.2">
      <c r="B48" s="455"/>
      <c r="C48" s="456"/>
      <c r="D48" s="456"/>
      <c r="E48" s="456"/>
      <c r="F48" s="456"/>
      <c r="G48" s="456"/>
      <c r="H48" s="456"/>
      <c r="I48" s="456"/>
      <c r="J48" s="456"/>
      <c r="K48" s="456"/>
      <c r="L48" s="456"/>
      <c r="M48" s="456"/>
      <c r="N48" s="457"/>
      <c r="O48" s="455"/>
      <c r="P48" s="456"/>
      <c r="Q48" s="456"/>
      <c r="R48" s="456"/>
      <c r="S48" s="456"/>
      <c r="T48" s="456"/>
      <c r="U48" s="456"/>
      <c r="V48" s="456"/>
      <c r="W48" s="456"/>
      <c r="X48" s="456"/>
      <c r="Y48" s="457"/>
      <c r="Z48" s="14"/>
      <c r="AA48" s="14"/>
      <c r="AB48" s="14"/>
      <c r="AC48" s="14"/>
      <c r="AD48" s="14"/>
      <c r="AE48" s="14"/>
      <c r="AF48" s="23"/>
      <c r="AG48" s="24"/>
      <c r="AH48" s="24"/>
      <c r="AI48" s="24"/>
      <c r="AJ48" s="24"/>
      <c r="AK48" s="24"/>
      <c r="AL48" s="24"/>
      <c r="AM48" s="24"/>
      <c r="AN48" s="24"/>
      <c r="AO48" s="24"/>
      <c r="AP48" s="24"/>
      <c r="AQ48" s="24"/>
      <c r="AR48" s="24"/>
      <c r="AS48" s="24"/>
      <c r="AT48" s="24"/>
      <c r="AU48" s="24"/>
      <c r="AV48" s="24"/>
      <c r="AW48" s="24"/>
      <c r="AX48" s="24"/>
      <c r="AY48" s="24"/>
      <c r="AZ48" s="24"/>
      <c r="BA48" s="25"/>
      <c r="BB48" s="14"/>
    </row>
    <row r="49" spans="2:54" ht="5.0999999999999996" customHeight="1" x14ac:dyDescent="0.15">
      <c r="B49" s="449" t="s">
        <v>6</v>
      </c>
      <c r="C49" s="450"/>
      <c r="D49" s="450"/>
      <c r="E49" s="450"/>
      <c r="F49" s="450"/>
      <c r="G49" s="450"/>
      <c r="H49" s="450"/>
      <c r="I49" s="450"/>
      <c r="J49" s="450"/>
      <c r="K49" s="450"/>
      <c r="L49" s="450"/>
      <c r="M49" s="450"/>
      <c r="N49" s="451"/>
      <c r="O49" s="449" t="s">
        <v>24</v>
      </c>
      <c r="P49" s="450"/>
      <c r="Q49" s="450"/>
      <c r="R49" s="450"/>
      <c r="S49" s="450"/>
      <c r="T49" s="450"/>
      <c r="U49" s="450"/>
      <c r="V49" s="450"/>
      <c r="W49" s="450"/>
      <c r="X49" s="450"/>
      <c r="Y49" s="451"/>
      <c r="Z49" s="14"/>
      <c r="AA49" s="14"/>
      <c r="AB49" s="14"/>
      <c r="AC49" s="14"/>
      <c r="AD49" s="14"/>
      <c r="AE49" s="14"/>
      <c r="AF49" s="26"/>
      <c r="AG49" s="27"/>
      <c r="AH49" s="27"/>
      <c r="AI49" s="27"/>
      <c r="AJ49" s="27"/>
      <c r="AK49" s="27"/>
      <c r="AL49" s="27"/>
      <c r="AM49" s="27"/>
      <c r="AN49" s="27"/>
      <c r="AO49" s="27"/>
      <c r="AP49" s="27"/>
      <c r="AQ49" s="27"/>
      <c r="AR49" s="27"/>
      <c r="AS49" s="27"/>
      <c r="AT49" s="27"/>
      <c r="AU49" s="27"/>
      <c r="AV49" s="27"/>
      <c r="AW49" s="27"/>
      <c r="AX49" s="27"/>
      <c r="AY49" s="27"/>
      <c r="AZ49" s="27"/>
      <c r="BA49" s="28"/>
      <c r="BB49" s="14"/>
    </row>
    <row r="50" spans="2:54" ht="14.25" x14ac:dyDescent="0.15">
      <c r="B50" s="452"/>
      <c r="C50" s="453"/>
      <c r="D50" s="453"/>
      <c r="E50" s="453"/>
      <c r="F50" s="453"/>
      <c r="G50" s="453"/>
      <c r="H50" s="453"/>
      <c r="I50" s="453"/>
      <c r="J50" s="453"/>
      <c r="K50" s="453"/>
      <c r="L50" s="453"/>
      <c r="M50" s="453"/>
      <c r="N50" s="454"/>
      <c r="O50" s="452"/>
      <c r="P50" s="453"/>
      <c r="Q50" s="453"/>
      <c r="R50" s="453"/>
      <c r="S50" s="453"/>
      <c r="T50" s="453"/>
      <c r="U50" s="453"/>
      <c r="V50" s="453"/>
      <c r="W50" s="453"/>
      <c r="X50" s="453"/>
      <c r="Y50" s="454"/>
      <c r="Z50" s="14"/>
      <c r="AA50" s="14"/>
      <c r="AB50" s="14"/>
      <c r="AC50" s="14"/>
      <c r="AD50" s="14"/>
      <c r="AE50" s="14"/>
      <c r="AF50" s="20"/>
      <c r="AG50" s="43" t="s">
        <v>191</v>
      </c>
      <c r="AH50" s="21"/>
      <c r="AI50" s="21" t="s">
        <v>36</v>
      </c>
      <c r="AJ50" s="21"/>
      <c r="AK50" s="21"/>
      <c r="AL50" s="21" t="s">
        <v>297</v>
      </c>
      <c r="AM50" s="21"/>
      <c r="AN50" s="21"/>
      <c r="AO50" s="21"/>
      <c r="AP50" s="21" t="s">
        <v>8</v>
      </c>
      <c r="AQ50" s="98">
        <v>50</v>
      </c>
      <c r="AR50" s="21" t="s">
        <v>9</v>
      </c>
      <c r="AS50" s="32"/>
      <c r="AT50" s="32"/>
      <c r="AU50" s="32"/>
      <c r="AV50" s="102"/>
      <c r="AX50" s="21"/>
      <c r="AY50" s="21"/>
      <c r="AZ50" s="21"/>
      <c r="BA50" s="22"/>
      <c r="BB50" s="14"/>
    </row>
    <row r="51" spans="2:54" ht="5.0999999999999996" customHeight="1" x14ac:dyDescent="0.15">
      <c r="B51" s="452"/>
      <c r="C51" s="453"/>
      <c r="D51" s="453"/>
      <c r="E51" s="453"/>
      <c r="F51" s="453"/>
      <c r="G51" s="453"/>
      <c r="H51" s="453"/>
      <c r="I51" s="453"/>
      <c r="J51" s="453"/>
      <c r="K51" s="453"/>
      <c r="L51" s="453"/>
      <c r="M51" s="453"/>
      <c r="N51" s="454"/>
      <c r="O51" s="452"/>
      <c r="P51" s="453"/>
      <c r="Q51" s="453"/>
      <c r="R51" s="453"/>
      <c r="S51" s="453"/>
      <c r="T51" s="453"/>
      <c r="U51" s="453"/>
      <c r="V51" s="453"/>
      <c r="W51" s="453"/>
      <c r="X51" s="453"/>
      <c r="Y51" s="454"/>
      <c r="Z51" s="14"/>
      <c r="AA51" s="14"/>
      <c r="AB51" s="14"/>
      <c r="AC51" s="14"/>
      <c r="AD51" s="14"/>
      <c r="AE51" s="14"/>
      <c r="AF51" s="20"/>
      <c r="AG51" s="9"/>
      <c r="AH51" s="21"/>
      <c r="AI51" s="21"/>
      <c r="AJ51" s="21"/>
      <c r="AK51" s="21"/>
      <c r="AL51" s="21"/>
      <c r="AM51" s="21"/>
      <c r="AN51" s="21"/>
      <c r="AO51" s="21"/>
      <c r="AP51" s="21"/>
      <c r="AQ51" s="21"/>
      <c r="AR51" s="21"/>
      <c r="AS51" s="32"/>
      <c r="AT51" s="32"/>
      <c r="AU51" s="32"/>
      <c r="AV51" s="102"/>
      <c r="AX51" s="21"/>
      <c r="AY51" s="21"/>
      <c r="AZ51" s="21"/>
      <c r="BA51" s="22"/>
      <c r="BB51" s="14"/>
    </row>
    <row r="52" spans="2:54" ht="14.25" x14ac:dyDescent="0.15">
      <c r="B52" s="452"/>
      <c r="C52" s="453"/>
      <c r="D52" s="453"/>
      <c r="E52" s="453"/>
      <c r="F52" s="453"/>
      <c r="G52" s="453"/>
      <c r="H52" s="453"/>
      <c r="I52" s="453"/>
      <c r="J52" s="453"/>
      <c r="K52" s="453"/>
      <c r="L52" s="453"/>
      <c r="M52" s="453"/>
      <c r="N52" s="454"/>
      <c r="O52" s="452"/>
      <c r="P52" s="453"/>
      <c r="Q52" s="453"/>
      <c r="R52" s="453"/>
      <c r="S52" s="453"/>
      <c r="T52" s="453"/>
      <c r="U52" s="453"/>
      <c r="V52" s="453"/>
      <c r="W52" s="453"/>
      <c r="X52" s="453"/>
      <c r="Y52" s="454"/>
      <c r="Z52" s="14"/>
      <c r="AA52" s="14"/>
      <c r="AB52" s="14"/>
      <c r="AC52" s="14"/>
      <c r="AD52" s="14"/>
      <c r="AE52" s="14"/>
      <c r="AF52" s="20"/>
      <c r="AG52" s="9" t="s">
        <v>301</v>
      </c>
      <c r="AH52" s="21"/>
      <c r="AI52" s="103" t="s">
        <v>303</v>
      </c>
      <c r="AJ52" s="21"/>
      <c r="AK52" s="21"/>
      <c r="AL52" s="21"/>
      <c r="AM52" s="21"/>
      <c r="AN52" s="48"/>
      <c r="AO52" s="21"/>
      <c r="AP52" s="21"/>
      <c r="AQ52" s="21"/>
      <c r="AR52" s="21"/>
      <c r="AS52" s="32"/>
      <c r="AT52" s="32"/>
      <c r="AU52" s="32"/>
      <c r="AV52" s="102"/>
      <c r="AX52" s="21"/>
      <c r="AY52" s="21"/>
      <c r="AZ52" s="21"/>
      <c r="BA52" s="22"/>
      <c r="BB52" s="14"/>
    </row>
    <row r="53" spans="2:54" ht="5.0999999999999996" customHeight="1" thickBot="1" x14ac:dyDescent="0.2">
      <c r="B53" s="455"/>
      <c r="C53" s="456"/>
      <c r="D53" s="456"/>
      <c r="E53" s="456"/>
      <c r="F53" s="456"/>
      <c r="G53" s="456"/>
      <c r="H53" s="456"/>
      <c r="I53" s="456"/>
      <c r="J53" s="456"/>
      <c r="K53" s="456"/>
      <c r="L53" s="456"/>
      <c r="M53" s="456"/>
      <c r="N53" s="457"/>
      <c r="O53" s="455"/>
      <c r="P53" s="456"/>
      <c r="Q53" s="456"/>
      <c r="R53" s="456"/>
      <c r="S53" s="456"/>
      <c r="T53" s="456"/>
      <c r="U53" s="456"/>
      <c r="V53" s="456"/>
      <c r="W53" s="456"/>
      <c r="X53" s="456"/>
      <c r="Y53" s="457"/>
      <c r="Z53" s="14"/>
      <c r="AA53" s="14"/>
      <c r="AB53" s="14"/>
      <c r="AC53" s="14"/>
      <c r="AD53" s="14"/>
      <c r="AE53" s="14"/>
      <c r="AF53" s="23"/>
      <c r="AG53" s="24"/>
      <c r="AH53" s="24"/>
      <c r="AI53" s="24"/>
      <c r="AJ53" s="24"/>
      <c r="AK53" s="24"/>
      <c r="AL53" s="24"/>
      <c r="AM53" s="24"/>
      <c r="AN53" s="24"/>
      <c r="AO53" s="24"/>
      <c r="AP53" s="24"/>
      <c r="AQ53" s="24"/>
      <c r="AR53" s="24"/>
      <c r="AS53" s="24"/>
      <c r="AT53" s="24"/>
      <c r="AU53" s="24"/>
      <c r="AV53" s="24"/>
      <c r="AW53" s="24"/>
      <c r="AX53" s="24"/>
      <c r="AY53" s="24"/>
      <c r="AZ53" s="24"/>
      <c r="BA53" s="25"/>
      <c r="BB53" s="14"/>
    </row>
    <row r="54" spans="2:54" ht="5.0999999999999996" customHeight="1" x14ac:dyDescent="0.15">
      <c r="B54" s="449" t="s">
        <v>10</v>
      </c>
      <c r="C54" s="450"/>
      <c r="D54" s="450"/>
      <c r="E54" s="450"/>
      <c r="F54" s="450"/>
      <c r="G54" s="450"/>
      <c r="H54" s="450"/>
      <c r="I54" s="450"/>
      <c r="J54" s="450"/>
      <c r="K54" s="450"/>
      <c r="L54" s="450"/>
      <c r="M54" s="450"/>
      <c r="N54" s="451"/>
      <c r="O54" s="449" t="s">
        <v>24</v>
      </c>
      <c r="P54" s="450"/>
      <c r="Q54" s="450"/>
      <c r="R54" s="450"/>
      <c r="S54" s="450"/>
      <c r="T54" s="450"/>
      <c r="U54" s="450"/>
      <c r="V54" s="450"/>
      <c r="W54" s="450"/>
      <c r="X54" s="450"/>
      <c r="Y54" s="451"/>
      <c r="Z54" s="14"/>
      <c r="AA54" s="14"/>
      <c r="AB54" s="14"/>
      <c r="AC54" s="14"/>
      <c r="AD54" s="14"/>
      <c r="AE54" s="14"/>
      <c r="AF54" s="26"/>
      <c r="AG54" s="27"/>
      <c r="AH54" s="27"/>
      <c r="AI54" s="27"/>
      <c r="AJ54" s="27"/>
      <c r="AK54" s="27"/>
      <c r="AL54" s="27"/>
      <c r="AM54" s="27"/>
      <c r="AN54" s="27"/>
      <c r="AO54" s="27"/>
      <c r="AP54" s="27"/>
      <c r="AQ54" s="27"/>
      <c r="AR54" s="27"/>
      <c r="AS54" s="27"/>
      <c r="AT54" s="27"/>
      <c r="AU54" s="27"/>
      <c r="AV54" s="27"/>
      <c r="AW54" s="27"/>
      <c r="AX54" s="27"/>
      <c r="AY54" s="27"/>
      <c r="AZ54" s="27"/>
      <c r="BA54" s="28"/>
      <c r="BB54" s="14"/>
    </row>
    <row r="55" spans="2:54" ht="14.25" x14ac:dyDescent="0.15">
      <c r="B55" s="452"/>
      <c r="C55" s="453"/>
      <c r="D55" s="453"/>
      <c r="E55" s="453"/>
      <c r="F55" s="453"/>
      <c r="G55" s="453"/>
      <c r="H55" s="453"/>
      <c r="I55" s="453"/>
      <c r="J55" s="453"/>
      <c r="K55" s="453"/>
      <c r="L55" s="453"/>
      <c r="M55" s="453"/>
      <c r="N55" s="454"/>
      <c r="O55" s="452"/>
      <c r="P55" s="453"/>
      <c r="Q55" s="453"/>
      <c r="R55" s="453"/>
      <c r="S55" s="453"/>
      <c r="T55" s="453"/>
      <c r="U55" s="453"/>
      <c r="V55" s="453"/>
      <c r="W55" s="453"/>
      <c r="X55" s="453"/>
      <c r="Y55" s="454"/>
      <c r="Z55" s="14"/>
      <c r="AA55" s="14"/>
      <c r="AB55" s="14"/>
      <c r="AC55" s="14"/>
      <c r="AD55" s="14"/>
      <c r="AE55" s="14"/>
      <c r="AF55" s="20"/>
      <c r="AG55" s="43" t="s">
        <v>191</v>
      </c>
      <c r="AH55" s="21"/>
      <c r="AI55" s="21" t="s">
        <v>36</v>
      </c>
      <c r="AJ55" s="21"/>
      <c r="AK55" s="21"/>
      <c r="AL55" s="21" t="s">
        <v>7</v>
      </c>
      <c r="AM55" s="21"/>
      <c r="AO55" s="21"/>
      <c r="AP55" s="21" t="s">
        <v>8</v>
      </c>
      <c r="AQ55" s="98">
        <v>10</v>
      </c>
      <c r="AR55" s="21" t="s">
        <v>9</v>
      </c>
      <c r="AS55" s="32"/>
      <c r="AT55" s="32"/>
      <c r="AU55" s="32"/>
      <c r="AV55" s="102"/>
      <c r="AX55" s="21"/>
      <c r="AY55" s="21"/>
      <c r="AZ55" s="21"/>
      <c r="BA55" s="22"/>
      <c r="BB55" s="14"/>
    </row>
    <row r="56" spans="2:54" ht="5.0999999999999996" customHeight="1" x14ac:dyDescent="0.15">
      <c r="B56" s="452"/>
      <c r="C56" s="453"/>
      <c r="D56" s="453"/>
      <c r="E56" s="453"/>
      <c r="F56" s="453"/>
      <c r="G56" s="453"/>
      <c r="H56" s="453"/>
      <c r="I56" s="453"/>
      <c r="J56" s="453"/>
      <c r="K56" s="453"/>
      <c r="L56" s="453"/>
      <c r="M56" s="453"/>
      <c r="N56" s="454"/>
      <c r="O56" s="452"/>
      <c r="P56" s="453"/>
      <c r="Q56" s="453"/>
      <c r="R56" s="453"/>
      <c r="S56" s="453"/>
      <c r="T56" s="453"/>
      <c r="U56" s="453"/>
      <c r="V56" s="453"/>
      <c r="W56" s="453"/>
      <c r="X56" s="453"/>
      <c r="Y56" s="454"/>
      <c r="Z56" s="14"/>
      <c r="AA56" s="14"/>
      <c r="AB56" s="14"/>
      <c r="AC56" s="14"/>
      <c r="AD56" s="14"/>
      <c r="AE56" s="14"/>
      <c r="AF56" s="20"/>
      <c r="AG56" s="9"/>
      <c r="AH56" s="21"/>
      <c r="AI56" s="21"/>
      <c r="AJ56" s="21"/>
      <c r="AK56" s="21"/>
      <c r="AL56" s="21"/>
      <c r="AM56" s="21"/>
      <c r="AO56" s="21"/>
      <c r="AP56" s="21"/>
      <c r="AQ56" s="21"/>
      <c r="AR56" s="21"/>
      <c r="AS56" s="32"/>
      <c r="AT56" s="32"/>
      <c r="AU56" s="32"/>
      <c r="AV56" s="102"/>
      <c r="AX56" s="21"/>
      <c r="AY56" s="21"/>
      <c r="AZ56" s="21"/>
      <c r="BA56" s="22"/>
      <c r="BB56" s="14"/>
    </row>
    <row r="57" spans="2:54" ht="14.25" x14ac:dyDescent="0.15">
      <c r="B57" s="452"/>
      <c r="C57" s="453"/>
      <c r="D57" s="453"/>
      <c r="E57" s="453"/>
      <c r="F57" s="453"/>
      <c r="G57" s="453"/>
      <c r="H57" s="453"/>
      <c r="I57" s="453"/>
      <c r="J57" s="453"/>
      <c r="K57" s="453"/>
      <c r="L57" s="453"/>
      <c r="M57" s="453"/>
      <c r="N57" s="454"/>
      <c r="O57" s="452"/>
      <c r="P57" s="453"/>
      <c r="Q57" s="453"/>
      <c r="R57" s="453"/>
      <c r="S57" s="453"/>
      <c r="T57" s="453"/>
      <c r="U57" s="453"/>
      <c r="V57" s="453"/>
      <c r="W57" s="453"/>
      <c r="X57" s="453"/>
      <c r="Y57" s="454"/>
      <c r="Z57" s="14"/>
      <c r="AA57" s="14"/>
      <c r="AB57" s="14"/>
      <c r="AC57" s="14"/>
      <c r="AD57" s="14"/>
      <c r="AE57" s="14"/>
      <c r="AF57" s="20"/>
      <c r="AG57" s="9" t="s">
        <v>301</v>
      </c>
      <c r="AH57" s="21"/>
      <c r="AI57" s="103" t="s">
        <v>303</v>
      </c>
      <c r="AJ57" s="21"/>
      <c r="AK57" s="21"/>
      <c r="AL57" s="21"/>
      <c r="AM57" s="21"/>
      <c r="AN57" s="48"/>
      <c r="AO57" s="21"/>
      <c r="AP57" s="21"/>
      <c r="AQ57" s="21"/>
      <c r="AR57" s="21"/>
      <c r="AS57" s="32"/>
      <c r="AT57" s="32"/>
      <c r="AU57" s="32"/>
      <c r="AV57" s="102"/>
      <c r="AX57" s="21"/>
      <c r="AY57" s="21"/>
      <c r="AZ57" s="21"/>
      <c r="BA57" s="22"/>
      <c r="BB57" s="14"/>
    </row>
    <row r="58" spans="2:54" ht="5.0999999999999996" customHeight="1" thickBot="1" x14ac:dyDescent="0.2">
      <c r="B58" s="455"/>
      <c r="C58" s="456"/>
      <c r="D58" s="456"/>
      <c r="E58" s="456"/>
      <c r="F58" s="456"/>
      <c r="G58" s="456"/>
      <c r="H58" s="456"/>
      <c r="I58" s="456"/>
      <c r="J58" s="456"/>
      <c r="K58" s="456"/>
      <c r="L58" s="456"/>
      <c r="M58" s="456"/>
      <c r="N58" s="457"/>
      <c r="O58" s="455"/>
      <c r="P58" s="456"/>
      <c r="Q58" s="456"/>
      <c r="R58" s="456"/>
      <c r="S58" s="456"/>
      <c r="T58" s="456"/>
      <c r="U58" s="456"/>
      <c r="V58" s="456"/>
      <c r="W58" s="456"/>
      <c r="X58" s="456"/>
      <c r="Y58" s="457"/>
      <c r="Z58" s="14"/>
      <c r="AA58" s="14"/>
      <c r="AB58" s="14"/>
      <c r="AC58" s="14"/>
      <c r="AD58" s="14"/>
      <c r="AE58" s="14"/>
      <c r="AF58" s="23"/>
      <c r="AG58" s="24"/>
      <c r="AH58" s="24"/>
      <c r="AI58" s="24"/>
      <c r="AJ58" s="24"/>
      <c r="AK58" s="24"/>
      <c r="AL58" s="24"/>
      <c r="AM58" s="24"/>
      <c r="AN58" s="24"/>
      <c r="AO58" s="24"/>
      <c r="AP58" s="24"/>
      <c r="AQ58" s="24"/>
      <c r="AR58" s="24"/>
      <c r="AS58" s="24"/>
      <c r="AT58" s="24"/>
      <c r="AU58" s="24"/>
      <c r="AV58" s="24"/>
      <c r="AW58" s="24"/>
      <c r="AX58" s="24"/>
      <c r="AY58" s="24"/>
      <c r="AZ58" s="24"/>
      <c r="BA58" s="25"/>
      <c r="BB58" s="14"/>
    </row>
    <row r="59" spans="2:54" ht="5.0999999999999996" customHeight="1" x14ac:dyDescent="0.15">
      <c r="B59" s="449" t="s">
        <v>25</v>
      </c>
      <c r="C59" s="450"/>
      <c r="D59" s="450"/>
      <c r="E59" s="450"/>
      <c r="F59" s="450"/>
      <c r="G59" s="450"/>
      <c r="H59" s="450"/>
      <c r="I59" s="450"/>
      <c r="J59" s="450"/>
      <c r="K59" s="450"/>
      <c r="L59" s="450"/>
      <c r="M59" s="450"/>
      <c r="N59" s="451"/>
      <c r="O59" s="449" t="s">
        <v>26</v>
      </c>
      <c r="P59" s="450"/>
      <c r="Q59" s="450"/>
      <c r="R59" s="450"/>
      <c r="S59" s="450"/>
      <c r="T59" s="450"/>
      <c r="U59" s="450"/>
      <c r="V59" s="450"/>
      <c r="W59" s="450"/>
      <c r="X59" s="450"/>
      <c r="Y59" s="451"/>
      <c r="Z59" s="14"/>
      <c r="AA59" s="14"/>
      <c r="AB59" s="14"/>
      <c r="AC59" s="14"/>
      <c r="AD59" s="14"/>
      <c r="AE59" s="14"/>
      <c r="AF59" s="26"/>
      <c r="AG59" s="27"/>
      <c r="AH59" s="27"/>
      <c r="AI59" s="27"/>
      <c r="AJ59" s="27"/>
      <c r="AK59" s="27"/>
      <c r="AL59" s="27"/>
      <c r="AM59" s="27"/>
      <c r="AN59" s="27"/>
      <c r="AO59" s="27"/>
      <c r="AP59" s="27"/>
      <c r="AQ59" s="27"/>
      <c r="AR59" s="27"/>
      <c r="AS59" s="27"/>
      <c r="AT59" s="27"/>
      <c r="AU59" s="27"/>
      <c r="AV59" s="27"/>
      <c r="AW59" s="27"/>
      <c r="AX59" s="27"/>
      <c r="AY59" s="27"/>
      <c r="AZ59" s="27"/>
      <c r="BA59" s="28"/>
      <c r="BB59" s="14"/>
    </row>
    <row r="60" spans="2:54" ht="14.25" x14ac:dyDescent="0.15">
      <c r="B60" s="452"/>
      <c r="C60" s="453"/>
      <c r="D60" s="453"/>
      <c r="E60" s="453"/>
      <c r="F60" s="453"/>
      <c r="G60" s="453"/>
      <c r="H60" s="453"/>
      <c r="I60" s="453"/>
      <c r="J60" s="453"/>
      <c r="K60" s="453"/>
      <c r="L60" s="453"/>
      <c r="M60" s="453"/>
      <c r="N60" s="454"/>
      <c r="O60" s="452"/>
      <c r="P60" s="453"/>
      <c r="Q60" s="453"/>
      <c r="R60" s="453"/>
      <c r="S60" s="453"/>
      <c r="T60" s="453"/>
      <c r="U60" s="453"/>
      <c r="V60" s="453"/>
      <c r="W60" s="453"/>
      <c r="X60" s="453"/>
      <c r="Y60" s="454"/>
      <c r="Z60" s="14"/>
      <c r="AA60" s="14"/>
      <c r="AB60" s="14"/>
      <c r="AC60" s="14"/>
      <c r="AD60" s="14"/>
      <c r="AE60" s="14"/>
      <c r="AF60" s="20"/>
      <c r="AG60" s="43" t="s">
        <v>191</v>
      </c>
      <c r="AH60" s="21"/>
      <c r="AI60" s="21" t="s">
        <v>11</v>
      </c>
      <c r="AJ60" s="21"/>
      <c r="AK60" s="21"/>
      <c r="AL60" s="21"/>
      <c r="AM60" s="21"/>
      <c r="AN60" s="21"/>
      <c r="AO60" s="21"/>
      <c r="AP60" s="21"/>
      <c r="AQ60" s="21"/>
      <c r="AR60" s="98"/>
      <c r="AS60" s="21"/>
      <c r="AT60" s="21"/>
      <c r="AU60" s="21"/>
      <c r="AV60" s="21"/>
      <c r="AW60" s="21"/>
      <c r="AX60" s="21"/>
      <c r="AY60" s="21"/>
      <c r="AZ60" s="21"/>
      <c r="BA60" s="22"/>
      <c r="BB60" s="14"/>
    </row>
    <row r="61" spans="2:54" ht="14.25" x14ac:dyDescent="0.15">
      <c r="B61" s="452"/>
      <c r="C61" s="453"/>
      <c r="D61" s="453"/>
      <c r="E61" s="453"/>
      <c r="F61" s="453"/>
      <c r="G61" s="453"/>
      <c r="H61" s="453"/>
      <c r="I61" s="453"/>
      <c r="J61" s="453"/>
      <c r="K61" s="453"/>
      <c r="L61" s="453"/>
      <c r="M61" s="453"/>
      <c r="N61" s="454"/>
      <c r="O61" s="452"/>
      <c r="P61" s="453"/>
      <c r="Q61" s="453"/>
      <c r="R61" s="453"/>
      <c r="S61" s="453"/>
      <c r="T61" s="453"/>
      <c r="U61" s="453"/>
      <c r="V61" s="453"/>
      <c r="W61" s="453"/>
      <c r="X61" s="453"/>
      <c r="Y61" s="454"/>
      <c r="Z61" s="14"/>
      <c r="AA61" s="14"/>
      <c r="AB61" s="14"/>
      <c r="AC61" s="14"/>
      <c r="AD61" s="14"/>
      <c r="AE61" s="14"/>
      <c r="AF61" s="20"/>
      <c r="AG61" s="4"/>
      <c r="AH61" s="44" t="s">
        <v>12</v>
      </c>
      <c r="AI61" s="44" t="s">
        <v>8</v>
      </c>
      <c r="AJ61" s="613" t="s">
        <v>192</v>
      </c>
      <c r="AK61" s="613"/>
      <c r="AL61" s="44" t="s">
        <v>14</v>
      </c>
      <c r="AM61" s="613" t="s">
        <v>193</v>
      </c>
      <c r="AN61" s="613"/>
      <c r="AO61" s="44" t="s">
        <v>15</v>
      </c>
      <c r="AP61" s="44"/>
      <c r="AQ61" s="44" t="s">
        <v>16</v>
      </c>
      <c r="AR61" s="44" t="s">
        <v>8</v>
      </c>
      <c r="AS61" s="613" t="s">
        <v>192</v>
      </c>
      <c r="AT61" s="613"/>
      <c r="AU61" s="44" t="s">
        <v>14</v>
      </c>
      <c r="AV61" s="613" t="s">
        <v>193</v>
      </c>
      <c r="AW61" s="613"/>
      <c r="AX61" s="44" t="s">
        <v>15</v>
      </c>
      <c r="AY61" s="21"/>
      <c r="AZ61" s="21"/>
      <c r="BA61" s="22"/>
      <c r="BB61" s="14"/>
    </row>
    <row r="62" spans="2:54" ht="14.25" x14ac:dyDescent="0.15">
      <c r="B62" s="452"/>
      <c r="C62" s="453"/>
      <c r="D62" s="453"/>
      <c r="E62" s="453"/>
      <c r="F62" s="453"/>
      <c r="G62" s="453"/>
      <c r="H62" s="453"/>
      <c r="I62" s="453"/>
      <c r="J62" s="453"/>
      <c r="K62" s="453"/>
      <c r="L62" s="453"/>
      <c r="M62" s="453"/>
      <c r="N62" s="454"/>
      <c r="O62" s="452"/>
      <c r="P62" s="453"/>
      <c r="Q62" s="453"/>
      <c r="R62" s="453"/>
      <c r="S62" s="453"/>
      <c r="T62" s="453"/>
      <c r="U62" s="453"/>
      <c r="V62" s="453"/>
      <c r="W62" s="453"/>
      <c r="X62" s="453"/>
      <c r="Y62" s="454"/>
      <c r="Z62" s="14"/>
      <c r="AA62" s="14"/>
      <c r="AB62" s="14"/>
      <c r="AC62" s="14"/>
      <c r="AD62" s="14"/>
      <c r="AE62" s="14"/>
      <c r="AF62" s="20"/>
      <c r="AG62" s="4"/>
      <c r="AH62" s="44" t="s">
        <v>17</v>
      </c>
      <c r="AI62" s="44" t="s">
        <v>8</v>
      </c>
      <c r="AJ62" s="613" t="s">
        <v>192</v>
      </c>
      <c r="AK62" s="613"/>
      <c r="AL62" s="44" t="s">
        <v>14</v>
      </c>
      <c r="AM62" s="613" t="s">
        <v>193</v>
      </c>
      <c r="AN62" s="613"/>
      <c r="AO62" s="44" t="s">
        <v>15</v>
      </c>
      <c r="AP62" s="44"/>
      <c r="AQ62" s="44" t="s">
        <v>18</v>
      </c>
      <c r="AR62" s="44" t="s">
        <v>8</v>
      </c>
      <c r="AS62" s="613" t="s">
        <v>192</v>
      </c>
      <c r="AT62" s="613"/>
      <c r="AU62" s="44" t="s">
        <v>14</v>
      </c>
      <c r="AV62" s="613" t="s">
        <v>193</v>
      </c>
      <c r="AW62" s="613"/>
      <c r="AX62" s="44" t="s">
        <v>15</v>
      </c>
      <c r="AY62" s="21"/>
      <c r="AZ62" s="21"/>
      <c r="BA62" s="22"/>
      <c r="BB62" s="14"/>
    </row>
    <row r="63" spans="2:54" ht="14.25" x14ac:dyDescent="0.15">
      <c r="B63" s="452"/>
      <c r="C63" s="453"/>
      <c r="D63" s="453"/>
      <c r="E63" s="453"/>
      <c r="F63" s="453"/>
      <c r="G63" s="453"/>
      <c r="H63" s="453"/>
      <c r="I63" s="453"/>
      <c r="J63" s="453"/>
      <c r="K63" s="453"/>
      <c r="L63" s="453"/>
      <c r="M63" s="453"/>
      <c r="N63" s="454"/>
      <c r="O63" s="452"/>
      <c r="P63" s="453"/>
      <c r="Q63" s="453"/>
      <c r="R63" s="453"/>
      <c r="S63" s="453"/>
      <c r="T63" s="453"/>
      <c r="U63" s="453"/>
      <c r="V63" s="453"/>
      <c r="W63" s="453"/>
      <c r="X63" s="453"/>
      <c r="Y63" s="454"/>
      <c r="Z63" s="14"/>
      <c r="AA63" s="14"/>
      <c r="AB63" s="14"/>
      <c r="AC63" s="14"/>
      <c r="AD63" s="14"/>
      <c r="AE63" s="14"/>
      <c r="AF63" s="20"/>
      <c r="AG63" s="21"/>
      <c r="AH63" s="44" t="s">
        <v>19</v>
      </c>
      <c r="AI63" s="44" t="s">
        <v>8</v>
      </c>
      <c r="AJ63" s="613" t="s">
        <v>192</v>
      </c>
      <c r="AK63" s="613"/>
      <c r="AL63" s="44" t="s">
        <v>14</v>
      </c>
      <c r="AM63" s="613" t="s">
        <v>193</v>
      </c>
      <c r="AN63" s="613"/>
      <c r="AO63" s="44" t="s">
        <v>15</v>
      </c>
      <c r="AP63" s="44"/>
      <c r="AQ63" s="44" t="s">
        <v>20</v>
      </c>
      <c r="AR63" s="44" t="s">
        <v>8</v>
      </c>
      <c r="AS63" s="613" t="s">
        <v>194</v>
      </c>
      <c r="AT63" s="613"/>
      <c r="AU63" s="44" t="s">
        <v>14</v>
      </c>
      <c r="AV63" s="613" t="s">
        <v>194</v>
      </c>
      <c r="AW63" s="613"/>
      <c r="AX63" s="44" t="s">
        <v>15</v>
      </c>
      <c r="AY63" s="21"/>
      <c r="AZ63" s="21"/>
      <c r="BA63" s="22"/>
      <c r="BB63" s="14"/>
    </row>
    <row r="64" spans="2:54" ht="14.25" x14ac:dyDescent="0.15">
      <c r="B64" s="452"/>
      <c r="C64" s="453"/>
      <c r="D64" s="453"/>
      <c r="E64" s="453"/>
      <c r="F64" s="453"/>
      <c r="G64" s="453"/>
      <c r="H64" s="453"/>
      <c r="I64" s="453"/>
      <c r="J64" s="453"/>
      <c r="K64" s="453"/>
      <c r="L64" s="453"/>
      <c r="M64" s="453"/>
      <c r="N64" s="454"/>
      <c r="O64" s="452"/>
      <c r="P64" s="453"/>
      <c r="Q64" s="453"/>
      <c r="R64" s="453"/>
      <c r="S64" s="453"/>
      <c r="T64" s="453"/>
      <c r="U64" s="453"/>
      <c r="V64" s="453"/>
      <c r="W64" s="453"/>
      <c r="X64" s="453"/>
      <c r="Y64" s="454"/>
      <c r="AF64" s="20"/>
      <c r="AG64" s="21"/>
      <c r="AH64" s="44" t="s">
        <v>0</v>
      </c>
      <c r="AI64" s="44" t="s">
        <v>8</v>
      </c>
      <c r="AJ64" s="613" t="s">
        <v>194</v>
      </c>
      <c r="AK64" s="613"/>
      <c r="AL64" s="44" t="s">
        <v>14</v>
      </c>
      <c r="AM64" s="613" t="s">
        <v>194</v>
      </c>
      <c r="AN64" s="613"/>
      <c r="AO64" s="44" t="s">
        <v>15</v>
      </c>
      <c r="AP64" s="44"/>
      <c r="AQ64" s="44"/>
      <c r="AR64" s="44"/>
      <c r="AS64" s="44"/>
      <c r="AT64" s="44"/>
      <c r="AU64" s="44"/>
      <c r="AV64" s="44"/>
      <c r="AW64" s="44"/>
      <c r="AX64" s="44"/>
      <c r="AY64" s="21"/>
      <c r="AZ64" s="21"/>
      <c r="BA64" s="22"/>
    </row>
    <row r="65" spans="2:53" ht="14.25" x14ac:dyDescent="0.15">
      <c r="B65" s="452"/>
      <c r="C65" s="453"/>
      <c r="D65" s="453"/>
      <c r="E65" s="453"/>
      <c r="F65" s="453"/>
      <c r="G65" s="453"/>
      <c r="H65" s="453"/>
      <c r="I65" s="453"/>
      <c r="J65" s="453"/>
      <c r="K65" s="453"/>
      <c r="L65" s="453"/>
      <c r="M65" s="453"/>
      <c r="N65" s="454"/>
      <c r="O65" s="452"/>
      <c r="P65" s="453"/>
      <c r="Q65" s="453"/>
      <c r="R65" s="453"/>
      <c r="S65" s="453"/>
      <c r="T65" s="453"/>
      <c r="U65" s="453"/>
      <c r="V65" s="453"/>
      <c r="W65" s="453"/>
      <c r="X65" s="453"/>
      <c r="Y65" s="454"/>
      <c r="AF65" s="20"/>
      <c r="AG65" s="4"/>
      <c r="AH65" s="105" t="s">
        <v>588</v>
      </c>
      <c r="AI65" s="21"/>
      <c r="AJ65" s="21"/>
      <c r="AK65" s="21"/>
      <c r="AL65" s="21"/>
      <c r="AM65" s="21"/>
      <c r="AN65" s="21"/>
      <c r="AO65" s="21"/>
      <c r="AP65" s="21"/>
      <c r="AQ65" s="21"/>
      <c r="AR65" s="21"/>
      <c r="AS65" s="21"/>
      <c r="AT65" s="21"/>
      <c r="AU65" s="21"/>
      <c r="AV65" s="21"/>
      <c r="AW65" s="21"/>
      <c r="AX65" s="21"/>
      <c r="AY65" s="21"/>
      <c r="AZ65" s="21"/>
      <c r="BA65" s="22"/>
    </row>
    <row r="66" spans="2:53" ht="5.0999999999999996" customHeight="1" x14ac:dyDescent="0.15">
      <c r="B66" s="452"/>
      <c r="C66" s="453"/>
      <c r="D66" s="453"/>
      <c r="E66" s="453"/>
      <c r="F66" s="453"/>
      <c r="G66" s="453"/>
      <c r="H66" s="453"/>
      <c r="I66" s="453"/>
      <c r="J66" s="453"/>
      <c r="K66" s="453"/>
      <c r="L66" s="453"/>
      <c r="M66" s="453"/>
      <c r="N66" s="454"/>
      <c r="O66" s="452"/>
      <c r="P66" s="453"/>
      <c r="Q66" s="453"/>
      <c r="R66" s="453"/>
      <c r="S66" s="453"/>
      <c r="T66" s="453"/>
      <c r="U66" s="453"/>
      <c r="V66" s="453"/>
      <c r="W66" s="453"/>
      <c r="X66" s="453"/>
      <c r="Y66" s="454"/>
      <c r="AF66" s="20"/>
      <c r="AG66" s="4"/>
      <c r="AH66" s="21"/>
      <c r="AI66" s="21"/>
      <c r="AJ66" s="21"/>
      <c r="AK66" s="21"/>
      <c r="AL66" s="21"/>
      <c r="AM66" s="21"/>
      <c r="AN66" s="21"/>
      <c r="AO66" s="21"/>
      <c r="AP66" s="21"/>
      <c r="AQ66" s="21"/>
      <c r="AR66" s="21"/>
      <c r="AS66" s="21"/>
      <c r="AT66" s="21"/>
      <c r="AU66" s="21"/>
      <c r="AV66" s="21"/>
      <c r="AW66" s="21"/>
      <c r="AX66" s="21"/>
      <c r="AY66" s="21"/>
      <c r="AZ66" s="21"/>
      <c r="BA66" s="22"/>
    </row>
    <row r="67" spans="2:53" ht="14.25" x14ac:dyDescent="0.15">
      <c r="B67" s="452"/>
      <c r="C67" s="453"/>
      <c r="D67" s="453"/>
      <c r="E67" s="453"/>
      <c r="F67" s="453"/>
      <c r="G67" s="453"/>
      <c r="H67" s="453"/>
      <c r="I67" s="453"/>
      <c r="J67" s="453"/>
      <c r="K67" s="453"/>
      <c r="L67" s="453"/>
      <c r="M67" s="453"/>
      <c r="N67" s="454"/>
      <c r="O67" s="452"/>
      <c r="P67" s="453"/>
      <c r="Q67" s="453"/>
      <c r="R67" s="453"/>
      <c r="S67" s="453"/>
      <c r="T67" s="453"/>
      <c r="U67" s="453"/>
      <c r="V67" s="453"/>
      <c r="W67" s="453"/>
      <c r="X67" s="453"/>
      <c r="Y67" s="454"/>
      <c r="AF67" s="20"/>
      <c r="AG67" s="9" t="s">
        <v>301</v>
      </c>
      <c r="AH67" s="21"/>
      <c r="AI67" s="103" t="s">
        <v>304</v>
      </c>
      <c r="AJ67" s="21"/>
      <c r="AK67" s="21"/>
      <c r="AL67" s="21"/>
      <c r="AM67" s="21"/>
      <c r="AN67" s="21"/>
      <c r="AO67" s="21"/>
      <c r="AP67" s="21"/>
      <c r="AQ67" s="21"/>
      <c r="AR67" s="21"/>
      <c r="AS67" s="21"/>
      <c r="AT67" s="21"/>
      <c r="AU67" s="21"/>
      <c r="AV67" s="21"/>
      <c r="AW67" s="21"/>
      <c r="AX67" s="21"/>
      <c r="AY67" s="21"/>
      <c r="AZ67" s="21"/>
      <c r="BA67" s="22"/>
    </row>
    <row r="68" spans="2:53" ht="5.0999999999999996" customHeight="1" thickBot="1" x14ac:dyDescent="0.2">
      <c r="B68" s="455"/>
      <c r="C68" s="456"/>
      <c r="D68" s="456"/>
      <c r="E68" s="456"/>
      <c r="F68" s="456"/>
      <c r="G68" s="456"/>
      <c r="H68" s="456"/>
      <c r="I68" s="456"/>
      <c r="J68" s="456"/>
      <c r="K68" s="456"/>
      <c r="L68" s="456"/>
      <c r="M68" s="456"/>
      <c r="N68" s="457"/>
      <c r="O68" s="455"/>
      <c r="P68" s="456"/>
      <c r="Q68" s="456"/>
      <c r="R68" s="456"/>
      <c r="S68" s="456"/>
      <c r="T68" s="456"/>
      <c r="U68" s="456"/>
      <c r="V68" s="456"/>
      <c r="W68" s="456"/>
      <c r="X68" s="456"/>
      <c r="Y68" s="457"/>
      <c r="AF68" s="23"/>
      <c r="AG68" s="24"/>
      <c r="AH68" s="24"/>
      <c r="AI68" s="24"/>
      <c r="AJ68" s="24"/>
      <c r="AK68" s="24"/>
      <c r="AL68" s="24"/>
      <c r="AM68" s="24"/>
      <c r="AN68" s="24"/>
      <c r="AO68" s="24"/>
      <c r="AP68" s="24"/>
      <c r="AQ68" s="24"/>
      <c r="AR68" s="24"/>
      <c r="AS68" s="24"/>
      <c r="AT68" s="24"/>
      <c r="AU68" s="24"/>
      <c r="AV68" s="24"/>
      <c r="AW68" s="24"/>
      <c r="AX68" s="24"/>
      <c r="AY68" s="24"/>
      <c r="AZ68" s="24"/>
      <c r="BA68" s="25"/>
    </row>
    <row r="69" spans="2:53" ht="5.0999999999999996" customHeight="1" x14ac:dyDescent="0.15">
      <c r="B69" s="449" t="s">
        <v>27</v>
      </c>
      <c r="C69" s="450"/>
      <c r="D69" s="450"/>
      <c r="E69" s="450"/>
      <c r="F69" s="450"/>
      <c r="G69" s="450"/>
      <c r="H69" s="450"/>
      <c r="I69" s="450"/>
      <c r="J69" s="450"/>
      <c r="K69" s="450"/>
      <c r="L69" s="450"/>
      <c r="M69" s="450"/>
      <c r="N69" s="451"/>
      <c r="O69" s="449" t="s">
        <v>28</v>
      </c>
      <c r="P69" s="450"/>
      <c r="Q69" s="450"/>
      <c r="R69" s="450"/>
      <c r="S69" s="450"/>
      <c r="T69" s="450"/>
      <c r="U69" s="450"/>
      <c r="V69" s="450"/>
      <c r="W69" s="450"/>
      <c r="X69" s="450"/>
      <c r="Y69" s="451"/>
      <c r="AF69" s="26"/>
      <c r="AG69" s="27"/>
      <c r="AH69" s="27"/>
      <c r="AI69" s="27"/>
      <c r="AJ69" s="27"/>
      <c r="AK69" s="27"/>
      <c r="AL69" s="27"/>
      <c r="AM69" s="27"/>
      <c r="AN69" s="27"/>
      <c r="AO69" s="27"/>
      <c r="AP69" s="27"/>
      <c r="AQ69" s="27"/>
      <c r="AR69" s="27"/>
      <c r="AS69" s="27"/>
      <c r="AT69" s="27"/>
      <c r="AU69" s="27"/>
      <c r="AV69" s="27"/>
      <c r="AW69" s="27"/>
      <c r="AX69" s="27"/>
      <c r="AY69" s="27"/>
      <c r="AZ69" s="27"/>
      <c r="BA69" s="28"/>
    </row>
    <row r="70" spans="2:53" ht="14.25" x14ac:dyDescent="0.15">
      <c r="B70" s="452"/>
      <c r="C70" s="453"/>
      <c r="D70" s="453"/>
      <c r="E70" s="453"/>
      <c r="F70" s="453"/>
      <c r="G70" s="453"/>
      <c r="H70" s="453"/>
      <c r="I70" s="453"/>
      <c r="J70" s="453"/>
      <c r="K70" s="453"/>
      <c r="L70" s="453"/>
      <c r="M70" s="453"/>
      <c r="N70" s="454"/>
      <c r="O70" s="452"/>
      <c r="P70" s="453"/>
      <c r="Q70" s="453"/>
      <c r="R70" s="453"/>
      <c r="S70" s="453"/>
      <c r="T70" s="453"/>
      <c r="U70" s="453"/>
      <c r="V70" s="453"/>
      <c r="W70" s="453"/>
      <c r="X70" s="453"/>
      <c r="Y70" s="454"/>
      <c r="AF70" s="20"/>
      <c r="AG70" s="43" t="s">
        <v>191</v>
      </c>
      <c r="AH70" s="21"/>
      <c r="AI70" s="21" t="s">
        <v>232</v>
      </c>
      <c r="AJ70" s="21"/>
      <c r="AK70" s="21"/>
      <c r="AL70" s="21"/>
      <c r="AM70" s="21"/>
      <c r="AN70" s="21"/>
      <c r="AO70" s="21" t="s">
        <v>8</v>
      </c>
      <c r="AP70" s="612">
        <v>20</v>
      </c>
      <c r="AQ70" s="612"/>
      <c r="AR70" s="612"/>
      <c r="AS70" s="612"/>
      <c r="AT70" s="612"/>
      <c r="AU70" s="21" t="s">
        <v>15</v>
      </c>
      <c r="AV70" s="21"/>
      <c r="AW70" s="98"/>
      <c r="AX70" s="21"/>
      <c r="AY70" s="21"/>
      <c r="AZ70" s="21"/>
      <c r="BA70" s="22"/>
    </row>
    <row r="71" spans="2:53" ht="5.0999999999999996" customHeight="1" x14ac:dyDescent="0.15">
      <c r="B71" s="452"/>
      <c r="C71" s="453"/>
      <c r="D71" s="453"/>
      <c r="E71" s="453"/>
      <c r="F71" s="453"/>
      <c r="G71" s="453"/>
      <c r="H71" s="453"/>
      <c r="I71" s="453"/>
      <c r="J71" s="453"/>
      <c r="K71" s="453"/>
      <c r="L71" s="453"/>
      <c r="M71" s="453"/>
      <c r="N71" s="454"/>
      <c r="O71" s="452"/>
      <c r="P71" s="453"/>
      <c r="Q71" s="453"/>
      <c r="R71" s="453"/>
      <c r="S71" s="453"/>
      <c r="T71" s="453"/>
      <c r="U71" s="453"/>
      <c r="V71" s="453"/>
      <c r="W71" s="453"/>
      <c r="X71" s="453"/>
      <c r="Y71" s="454"/>
      <c r="AF71" s="20"/>
      <c r="AG71" s="9"/>
      <c r="AH71" s="21"/>
      <c r="AI71" s="21"/>
      <c r="AJ71" s="21"/>
      <c r="AK71" s="21"/>
      <c r="AL71" s="21"/>
      <c r="AM71" s="21"/>
      <c r="AN71" s="21"/>
      <c r="AO71" s="21"/>
      <c r="AP71" s="48"/>
      <c r="AQ71" s="48"/>
      <c r="AR71" s="48"/>
      <c r="AS71" s="48"/>
      <c r="AT71" s="48"/>
      <c r="AU71" s="21"/>
      <c r="AV71" s="21"/>
      <c r="AW71" s="98"/>
      <c r="AX71" s="21"/>
      <c r="AY71" s="21"/>
      <c r="AZ71" s="21"/>
      <c r="BA71" s="22"/>
    </row>
    <row r="72" spans="2:53" ht="14.25" x14ac:dyDescent="0.15">
      <c r="B72" s="452"/>
      <c r="C72" s="453"/>
      <c r="D72" s="453"/>
      <c r="E72" s="453"/>
      <c r="F72" s="453"/>
      <c r="G72" s="453"/>
      <c r="H72" s="453"/>
      <c r="I72" s="453"/>
      <c r="J72" s="453"/>
      <c r="K72" s="453"/>
      <c r="L72" s="453"/>
      <c r="M72" s="453"/>
      <c r="N72" s="454"/>
      <c r="O72" s="452"/>
      <c r="P72" s="453"/>
      <c r="Q72" s="453"/>
      <c r="R72" s="453"/>
      <c r="S72" s="453"/>
      <c r="T72" s="453"/>
      <c r="U72" s="453"/>
      <c r="V72" s="453"/>
      <c r="W72" s="453"/>
      <c r="X72" s="453"/>
      <c r="Y72" s="454"/>
      <c r="AF72" s="20"/>
      <c r="AG72" s="9" t="s">
        <v>301</v>
      </c>
      <c r="AI72" s="103" t="s">
        <v>305</v>
      </c>
      <c r="AJ72" s="21"/>
      <c r="AK72" s="21"/>
      <c r="AL72" s="21"/>
      <c r="AM72" s="21"/>
      <c r="AN72" s="21"/>
      <c r="AO72" s="21"/>
      <c r="AP72" s="48"/>
      <c r="AQ72" s="48"/>
      <c r="AR72" s="48"/>
      <c r="AS72" s="48"/>
      <c r="AT72" s="48"/>
      <c r="AU72" s="21"/>
      <c r="AV72" s="21"/>
      <c r="AW72" s="98"/>
      <c r="AX72" s="21"/>
      <c r="AY72" s="21"/>
      <c r="AZ72" s="21"/>
      <c r="BA72" s="22"/>
    </row>
    <row r="73" spans="2:53" ht="5.0999999999999996" customHeight="1" thickBot="1" x14ac:dyDescent="0.2">
      <c r="B73" s="455"/>
      <c r="C73" s="456"/>
      <c r="D73" s="456"/>
      <c r="E73" s="456"/>
      <c r="F73" s="456"/>
      <c r="G73" s="456"/>
      <c r="H73" s="456"/>
      <c r="I73" s="456"/>
      <c r="J73" s="456"/>
      <c r="K73" s="456"/>
      <c r="L73" s="456"/>
      <c r="M73" s="456"/>
      <c r="N73" s="457"/>
      <c r="O73" s="455"/>
      <c r="P73" s="456"/>
      <c r="Q73" s="456"/>
      <c r="R73" s="456"/>
      <c r="S73" s="456"/>
      <c r="T73" s="456"/>
      <c r="U73" s="456"/>
      <c r="V73" s="456"/>
      <c r="W73" s="456"/>
      <c r="X73" s="456"/>
      <c r="Y73" s="457"/>
      <c r="AF73" s="29"/>
      <c r="AG73" s="30"/>
      <c r="AH73" s="30"/>
      <c r="AI73" s="30"/>
      <c r="AJ73" s="30"/>
      <c r="AK73" s="30"/>
      <c r="AL73" s="30"/>
      <c r="AM73" s="30"/>
      <c r="AN73" s="30"/>
      <c r="AO73" s="30"/>
      <c r="AP73" s="30"/>
      <c r="AQ73" s="30"/>
      <c r="AR73" s="30"/>
      <c r="AS73" s="30"/>
      <c r="AT73" s="30"/>
      <c r="AU73" s="30"/>
      <c r="AV73" s="30"/>
      <c r="AW73" s="30"/>
      <c r="AX73" s="30"/>
      <c r="AY73" s="30"/>
      <c r="AZ73" s="30"/>
      <c r="BA73" s="31"/>
    </row>
    <row r="74" spans="2:53" ht="5.0999999999999996" customHeight="1" x14ac:dyDescent="0.15">
      <c r="B74" s="449" t="s">
        <v>195</v>
      </c>
      <c r="C74" s="450"/>
      <c r="D74" s="450"/>
      <c r="E74" s="450"/>
      <c r="F74" s="450"/>
      <c r="G74" s="450"/>
      <c r="H74" s="450"/>
      <c r="I74" s="450"/>
      <c r="J74" s="450"/>
      <c r="K74" s="450"/>
      <c r="L74" s="450"/>
      <c r="M74" s="450"/>
      <c r="N74" s="451"/>
      <c r="O74" s="449" t="s">
        <v>197</v>
      </c>
      <c r="P74" s="450"/>
      <c r="Q74" s="450"/>
      <c r="R74" s="450"/>
      <c r="S74" s="450"/>
      <c r="T74" s="450"/>
      <c r="U74" s="450"/>
      <c r="V74" s="450"/>
      <c r="W74" s="450"/>
      <c r="X74" s="450"/>
      <c r="Y74" s="451"/>
      <c r="AF74" s="26"/>
      <c r="AG74" s="27"/>
      <c r="AH74" s="27"/>
      <c r="AI74" s="27"/>
      <c r="AJ74" s="27"/>
      <c r="AK74" s="27"/>
      <c r="AL74" s="27"/>
      <c r="AM74" s="27"/>
      <c r="AN74" s="27"/>
      <c r="AO74" s="27"/>
      <c r="AP74" s="27"/>
      <c r="AQ74" s="27"/>
      <c r="AR74" s="27"/>
      <c r="AS74" s="27"/>
      <c r="AT74" s="27"/>
      <c r="AU74" s="27"/>
      <c r="AV74" s="27"/>
      <c r="AW74" s="27"/>
      <c r="AX74" s="27"/>
      <c r="AY74" s="27"/>
      <c r="AZ74" s="27"/>
      <c r="BA74" s="28"/>
    </row>
    <row r="75" spans="2:53" ht="14.25" x14ac:dyDescent="0.15">
      <c r="B75" s="452"/>
      <c r="C75" s="453"/>
      <c r="D75" s="453"/>
      <c r="E75" s="453"/>
      <c r="F75" s="453"/>
      <c r="G75" s="453"/>
      <c r="H75" s="453"/>
      <c r="I75" s="453"/>
      <c r="J75" s="453"/>
      <c r="K75" s="453"/>
      <c r="L75" s="453"/>
      <c r="M75" s="453"/>
      <c r="N75" s="454"/>
      <c r="O75" s="452"/>
      <c r="P75" s="453"/>
      <c r="Q75" s="453"/>
      <c r="R75" s="453"/>
      <c r="S75" s="453"/>
      <c r="T75" s="453"/>
      <c r="U75" s="453"/>
      <c r="V75" s="453"/>
      <c r="W75" s="453"/>
      <c r="X75" s="453"/>
      <c r="Y75" s="454"/>
      <c r="AF75" s="20"/>
      <c r="AG75" s="43" t="s">
        <v>191</v>
      </c>
      <c r="AH75" s="21"/>
      <c r="AI75" s="21" t="s">
        <v>196</v>
      </c>
      <c r="AJ75" s="21"/>
      <c r="AK75" s="21"/>
      <c r="AL75" s="21"/>
      <c r="AM75" s="21"/>
      <c r="AN75" s="21"/>
      <c r="AO75" s="98"/>
      <c r="AP75" s="48"/>
      <c r="AQ75" s="102"/>
      <c r="AR75" s="48"/>
      <c r="AS75" s="48"/>
      <c r="AT75" s="48"/>
      <c r="AU75" s="21"/>
      <c r="AV75" s="21"/>
      <c r="AW75" s="21"/>
      <c r="AX75" s="21"/>
      <c r="AY75" s="21"/>
      <c r="AZ75" s="21"/>
      <c r="BA75" s="22"/>
    </row>
    <row r="76" spans="2:53" ht="5.0999999999999996" customHeight="1" x14ac:dyDescent="0.15">
      <c r="B76" s="452"/>
      <c r="C76" s="453"/>
      <c r="D76" s="453"/>
      <c r="E76" s="453"/>
      <c r="F76" s="453"/>
      <c r="G76" s="453"/>
      <c r="H76" s="453"/>
      <c r="I76" s="453"/>
      <c r="J76" s="453"/>
      <c r="K76" s="453"/>
      <c r="L76" s="453"/>
      <c r="M76" s="453"/>
      <c r="N76" s="454"/>
      <c r="O76" s="452"/>
      <c r="P76" s="453"/>
      <c r="Q76" s="453"/>
      <c r="R76" s="453"/>
      <c r="S76" s="453"/>
      <c r="T76" s="453"/>
      <c r="U76" s="453"/>
      <c r="V76" s="453"/>
      <c r="W76" s="453"/>
      <c r="X76" s="453"/>
      <c r="Y76" s="454"/>
      <c r="AF76" s="20"/>
      <c r="AG76" s="9"/>
      <c r="AH76" s="21"/>
      <c r="AI76" s="21"/>
      <c r="AJ76" s="21"/>
      <c r="AK76" s="21"/>
      <c r="AL76" s="21"/>
      <c r="AM76" s="21"/>
      <c r="AN76" s="21"/>
      <c r="AO76" s="98"/>
      <c r="AP76" s="48"/>
      <c r="AQ76" s="102"/>
      <c r="AR76" s="48"/>
      <c r="AS76" s="48"/>
      <c r="AT76" s="48"/>
      <c r="AU76" s="21"/>
      <c r="AV76" s="21"/>
      <c r="AW76" s="21"/>
      <c r="AX76" s="21"/>
      <c r="AY76" s="21"/>
      <c r="AZ76" s="21"/>
      <c r="BA76" s="22"/>
    </row>
    <row r="77" spans="2:53" ht="14.25" x14ac:dyDescent="0.15">
      <c r="B77" s="452"/>
      <c r="C77" s="453"/>
      <c r="D77" s="453"/>
      <c r="E77" s="453"/>
      <c r="F77" s="453"/>
      <c r="G77" s="453"/>
      <c r="H77" s="453"/>
      <c r="I77" s="453"/>
      <c r="J77" s="453"/>
      <c r="K77" s="453"/>
      <c r="L77" s="453"/>
      <c r="M77" s="453"/>
      <c r="N77" s="454"/>
      <c r="O77" s="452"/>
      <c r="P77" s="453"/>
      <c r="Q77" s="453"/>
      <c r="R77" s="453"/>
      <c r="S77" s="453"/>
      <c r="T77" s="453"/>
      <c r="U77" s="453"/>
      <c r="V77" s="453"/>
      <c r="W77" s="453"/>
      <c r="X77" s="453"/>
      <c r="Y77" s="454"/>
      <c r="AF77" s="20"/>
      <c r="AG77" s="9" t="s">
        <v>1</v>
      </c>
      <c r="AH77" s="21"/>
      <c r="AI77" s="104" t="s">
        <v>306</v>
      </c>
      <c r="AJ77" s="21"/>
      <c r="AK77" s="21"/>
      <c r="AL77" s="21"/>
      <c r="AM77" s="21"/>
      <c r="AN77" s="21"/>
      <c r="AO77" s="98"/>
      <c r="AP77" s="48"/>
      <c r="AQ77" s="102"/>
      <c r="AR77" s="48"/>
      <c r="AS77" s="48"/>
      <c r="AT77" s="48"/>
      <c r="AU77" s="21"/>
      <c r="AV77" s="21"/>
      <c r="AW77" s="21"/>
      <c r="AX77" s="21"/>
      <c r="AY77" s="21"/>
      <c r="AZ77" s="21"/>
      <c r="BA77" s="22"/>
    </row>
    <row r="78" spans="2:53" ht="5.0999999999999996" customHeight="1" thickBot="1" x14ac:dyDescent="0.2">
      <c r="B78" s="455"/>
      <c r="C78" s="456"/>
      <c r="D78" s="456"/>
      <c r="E78" s="456"/>
      <c r="F78" s="456"/>
      <c r="G78" s="456"/>
      <c r="H78" s="456"/>
      <c r="I78" s="456"/>
      <c r="J78" s="456"/>
      <c r="K78" s="456"/>
      <c r="L78" s="456"/>
      <c r="M78" s="456"/>
      <c r="N78" s="457"/>
      <c r="O78" s="455"/>
      <c r="P78" s="456"/>
      <c r="Q78" s="456"/>
      <c r="R78" s="456"/>
      <c r="S78" s="456"/>
      <c r="T78" s="456"/>
      <c r="U78" s="456"/>
      <c r="V78" s="456"/>
      <c r="W78" s="456"/>
      <c r="X78" s="456"/>
      <c r="Y78" s="457"/>
      <c r="AF78" s="29"/>
      <c r="AG78" s="30"/>
      <c r="AH78" s="30"/>
      <c r="AI78" s="30"/>
      <c r="AJ78" s="30"/>
      <c r="AK78" s="30"/>
      <c r="AL78" s="30"/>
      <c r="AM78" s="30"/>
      <c r="AN78" s="30"/>
      <c r="AO78" s="30"/>
      <c r="AP78" s="30"/>
      <c r="AQ78" s="30"/>
      <c r="AR78" s="30"/>
      <c r="AS78" s="30"/>
      <c r="AT78" s="30"/>
      <c r="AU78" s="30"/>
      <c r="AV78" s="30"/>
      <c r="AW78" s="30"/>
      <c r="AX78" s="30"/>
      <c r="AY78" s="30"/>
      <c r="AZ78" s="30"/>
      <c r="BA78" s="31"/>
    </row>
    <row r="79" spans="2:53" ht="4.5" customHeight="1" x14ac:dyDescent="0.15">
      <c r="B79" s="535" t="s">
        <v>528</v>
      </c>
      <c r="C79" s="536"/>
      <c r="D79" s="536"/>
      <c r="E79" s="536"/>
      <c r="F79" s="536"/>
      <c r="G79" s="536"/>
      <c r="H79" s="536"/>
      <c r="I79" s="536"/>
      <c r="J79" s="536"/>
      <c r="K79" s="536"/>
      <c r="L79" s="536"/>
      <c r="M79" s="536"/>
      <c r="N79" s="537"/>
      <c r="O79" s="535" t="s">
        <v>533</v>
      </c>
      <c r="P79" s="536"/>
      <c r="Q79" s="536"/>
      <c r="R79" s="536"/>
      <c r="S79" s="536"/>
      <c r="T79" s="536"/>
      <c r="U79" s="536"/>
      <c r="V79" s="536"/>
      <c r="W79" s="536"/>
      <c r="X79" s="536"/>
      <c r="Y79" s="537"/>
      <c r="Z79" s="52"/>
      <c r="AA79" s="52"/>
      <c r="AB79" s="52"/>
      <c r="AC79" s="52"/>
      <c r="AD79" s="52"/>
      <c r="AE79" s="52"/>
      <c r="AF79" s="171"/>
      <c r="AG79" s="172"/>
      <c r="AH79" s="172"/>
      <c r="AI79" s="172"/>
      <c r="AJ79" s="172"/>
      <c r="AK79" s="172"/>
      <c r="AL79" s="172"/>
      <c r="AM79" s="172"/>
      <c r="AN79" s="172"/>
      <c r="AO79" s="172"/>
      <c r="AP79" s="172"/>
      <c r="AQ79" s="172"/>
      <c r="AR79" s="172"/>
      <c r="AS79" s="172"/>
      <c r="AT79" s="172"/>
      <c r="AU79" s="172"/>
      <c r="AV79" s="172"/>
      <c r="AW79" s="172"/>
      <c r="AX79" s="172"/>
      <c r="AY79" s="172"/>
      <c r="AZ79" s="172"/>
      <c r="BA79" s="173"/>
    </row>
    <row r="80" spans="2:53" ht="14.25" customHeight="1" x14ac:dyDescent="0.15">
      <c r="B80" s="538"/>
      <c r="C80" s="539"/>
      <c r="D80" s="539"/>
      <c r="E80" s="539"/>
      <c r="F80" s="539"/>
      <c r="G80" s="539"/>
      <c r="H80" s="539"/>
      <c r="I80" s="539"/>
      <c r="J80" s="539"/>
      <c r="K80" s="539"/>
      <c r="L80" s="539"/>
      <c r="M80" s="539"/>
      <c r="N80" s="540"/>
      <c r="O80" s="538"/>
      <c r="P80" s="539"/>
      <c r="Q80" s="539"/>
      <c r="R80" s="539"/>
      <c r="S80" s="539"/>
      <c r="T80" s="539"/>
      <c r="U80" s="539"/>
      <c r="V80" s="539"/>
      <c r="W80" s="539"/>
      <c r="X80" s="539"/>
      <c r="Y80" s="540"/>
      <c r="Z80" s="52"/>
      <c r="AA80" s="52"/>
      <c r="AB80" s="52"/>
      <c r="AC80" s="52"/>
      <c r="AD80" s="52"/>
      <c r="AE80" s="52"/>
      <c r="AF80" s="188"/>
      <c r="AG80" s="9" t="s">
        <v>488</v>
      </c>
      <c r="AH80" s="103"/>
      <c r="AI80" s="103" t="s">
        <v>529</v>
      </c>
      <c r="AJ80" s="103"/>
      <c r="AK80" s="103"/>
      <c r="AL80" s="103"/>
      <c r="AM80" s="103"/>
      <c r="AN80" s="103"/>
      <c r="AO80" s="103"/>
      <c r="AP80" s="102"/>
      <c r="AQ80" s="102"/>
      <c r="AR80" s="102"/>
      <c r="AS80" s="102"/>
      <c r="AT80" s="102"/>
      <c r="AU80" s="98"/>
      <c r="AV80" s="98"/>
      <c r="AW80" s="98"/>
      <c r="AX80" s="98"/>
      <c r="AY80" s="98"/>
      <c r="AZ80" s="98"/>
      <c r="BA80" s="174"/>
    </row>
    <row r="81" spans="2:53" ht="4.5" customHeight="1" x14ac:dyDescent="0.15">
      <c r="B81" s="538"/>
      <c r="C81" s="539"/>
      <c r="D81" s="539"/>
      <c r="E81" s="539"/>
      <c r="F81" s="539"/>
      <c r="G81" s="539"/>
      <c r="H81" s="539"/>
      <c r="I81" s="539"/>
      <c r="J81" s="539"/>
      <c r="K81" s="539"/>
      <c r="L81" s="539"/>
      <c r="M81" s="539"/>
      <c r="N81" s="540"/>
      <c r="O81" s="538"/>
      <c r="P81" s="539"/>
      <c r="Q81" s="539"/>
      <c r="R81" s="539"/>
      <c r="S81" s="539"/>
      <c r="T81" s="539"/>
      <c r="U81" s="539"/>
      <c r="V81" s="539"/>
      <c r="W81" s="539"/>
      <c r="X81" s="539"/>
      <c r="Y81" s="540"/>
      <c r="Z81" s="52"/>
      <c r="AA81" s="52"/>
      <c r="AB81" s="52"/>
      <c r="AC81" s="52"/>
      <c r="AD81" s="52"/>
      <c r="AE81" s="52"/>
      <c r="AF81" s="188"/>
      <c r="AG81" s="9"/>
      <c r="AH81" s="103"/>
      <c r="AI81" s="103"/>
      <c r="AJ81" s="103"/>
      <c r="AK81" s="103"/>
      <c r="AL81" s="103"/>
      <c r="AM81" s="103"/>
      <c r="AN81" s="103"/>
      <c r="AO81" s="103"/>
      <c r="AP81" s="102"/>
      <c r="AQ81" s="102"/>
      <c r="AR81" s="102"/>
      <c r="AS81" s="102"/>
      <c r="AT81" s="102"/>
      <c r="AU81" s="98"/>
      <c r="AV81" s="98"/>
      <c r="AW81" s="98"/>
      <c r="AX81" s="98"/>
      <c r="AY81" s="98"/>
      <c r="AZ81" s="98"/>
      <c r="BA81" s="174"/>
    </row>
    <row r="82" spans="2:53" ht="14.45" customHeight="1" x14ac:dyDescent="0.15">
      <c r="B82" s="538"/>
      <c r="C82" s="539"/>
      <c r="D82" s="539"/>
      <c r="E82" s="539"/>
      <c r="F82" s="539"/>
      <c r="G82" s="539"/>
      <c r="H82" s="539"/>
      <c r="I82" s="539"/>
      <c r="J82" s="539"/>
      <c r="K82" s="539"/>
      <c r="L82" s="539"/>
      <c r="M82" s="539"/>
      <c r="N82" s="540"/>
      <c r="O82" s="538"/>
      <c r="P82" s="539"/>
      <c r="Q82" s="539"/>
      <c r="R82" s="539"/>
      <c r="S82" s="539"/>
      <c r="T82" s="539"/>
      <c r="U82" s="539"/>
      <c r="V82" s="539"/>
      <c r="W82" s="539"/>
      <c r="X82" s="539"/>
      <c r="Y82" s="540"/>
      <c r="Z82" s="52"/>
      <c r="AA82" s="52"/>
      <c r="AB82" s="52"/>
      <c r="AC82" s="52"/>
      <c r="AD82" s="52"/>
      <c r="AE82" s="52"/>
      <c r="AF82" s="188"/>
      <c r="AG82" s="9" t="s">
        <v>488</v>
      </c>
      <c r="AH82" s="103"/>
      <c r="AI82" s="103" t="s">
        <v>530</v>
      </c>
      <c r="AJ82" s="103"/>
      <c r="AK82" s="103"/>
      <c r="AL82" s="103"/>
      <c r="AM82" s="103"/>
      <c r="AN82" s="103"/>
      <c r="AO82" s="103"/>
      <c r="AP82" s="102"/>
      <c r="AQ82" s="102"/>
      <c r="AR82" s="102"/>
      <c r="AS82" s="102"/>
      <c r="AT82" s="102"/>
      <c r="AU82" s="98"/>
      <c r="AV82" s="98"/>
      <c r="AW82" s="98"/>
      <c r="AX82" s="98"/>
      <c r="AY82" s="98"/>
      <c r="AZ82" s="98"/>
      <c r="BA82" s="174"/>
    </row>
    <row r="83" spans="2:53" ht="4.5" customHeight="1" thickBot="1" x14ac:dyDescent="0.2">
      <c r="B83" s="541"/>
      <c r="C83" s="542"/>
      <c r="D83" s="542"/>
      <c r="E83" s="542"/>
      <c r="F83" s="542"/>
      <c r="G83" s="542"/>
      <c r="H83" s="542"/>
      <c r="I83" s="542"/>
      <c r="J83" s="542"/>
      <c r="K83" s="542"/>
      <c r="L83" s="542"/>
      <c r="M83" s="542"/>
      <c r="N83" s="543"/>
      <c r="O83" s="541"/>
      <c r="P83" s="542"/>
      <c r="Q83" s="542"/>
      <c r="R83" s="542"/>
      <c r="S83" s="542"/>
      <c r="T83" s="542"/>
      <c r="U83" s="542"/>
      <c r="V83" s="542"/>
      <c r="W83" s="542"/>
      <c r="X83" s="542"/>
      <c r="Y83" s="543"/>
      <c r="Z83" s="52"/>
      <c r="AA83" s="52"/>
      <c r="AB83" s="52"/>
      <c r="AC83" s="52"/>
      <c r="AD83" s="52"/>
      <c r="AE83" s="52"/>
      <c r="AF83" s="175"/>
      <c r="AH83" s="176"/>
      <c r="AI83" s="176"/>
      <c r="AJ83" s="176"/>
      <c r="AK83" s="176"/>
      <c r="AL83" s="176"/>
      <c r="AM83" s="176"/>
      <c r="AN83" s="176"/>
      <c r="AO83" s="176"/>
      <c r="AP83" s="176"/>
      <c r="AQ83" s="176"/>
      <c r="AR83" s="176"/>
      <c r="AS83" s="176"/>
      <c r="AT83" s="176"/>
      <c r="AU83" s="176"/>
      <c r="AV83" s="176"/>
      <c r="AW83" s="176"/>
      <c r="AX83" s="176"/>
      <c r="AY83" s="176"/>
      <c r="AZ83" s="176"/>
      <c r="BA83" s="177"/>
    </row>
    <row r="84" spans="2:53" ht="5.0999999999999996" customHeight="1" x14ac:dyDescent="0.15">
      <c r="B84" s="449" t="s">
        <v>265</v>
      </c>
      <c r="C84" s="450"/>
      <c r="D84" s="450"/>
      <c r="E84" s="450"/>
      <c r="F84" s="450"/>
      <c r="G84" s="450"/>
      <c r="H84" s="450"/>
      <c r="I84" s="450"/>
      <c r="J84" s="450"/>
      <c r="K84" s="450"/>
      <c r="L84" s="450"/>
      <c r="M84" s="450"/>
      <c r="N84" s="451"/>
      <c r="O84" s="449" t="s">
        <v>534</v>
      </c>
      <c r="P84" s="450"/>
      <c r="Q84" s="450"/>
      <c r="R84" s="450"/>
      <c r="S84" s="450"/>
      <c r="T84" s="450"/>
      <c r="U84" s="450"/>
      <c r="V84" s="450"/>
      <c r="W84" s="450"/>
      <c r="X84" s="450"/>
      <c r="Y84" s="451"/>
      <c r="AF84" s="26"/>
      <c r="AG84" s="27"/>
      <c r="AH84" s="27"/>
      <c r="AI84" s="27"/>
      <c r="AJ84" s="27"/>
      <c r="AK84" s="27"/>
      <c r="AL84" s="27"/>
      <c r="AM84" s="27"/>
      <c r="AN84" s="27"/>
      <c r="AO84" s="27"/>
      <c r="AP84" s="27"/>
      <c r="AQ84" s="27"/>
      <c r="AR84" s="27"/>
      <c r="AS84" s="27"/>
      <c r="AT84" s="27"/>
      <c r="AU84" s="27"/>
      <c r="AV84" s="27"/>
      <c r="AW84" s="27"/>
      <c r="AX84" s="27"/>
      <c r="AY84" s="27"/>
      <c r="AZ84" s="27"/>
      <c r="BA84" s="28"/>
    </row>
    <row r="85" spans="2:53" ht="14.25" x14ac:dyDescent="0.15">
      <c r="B85" s="452"/>
      <c r="C85" s="453"/>
      <c r="D85" s="453"/>
      <c r="E85" s="453"/>
      <c r="F85" s="453"/>
      <c r="G85" s="453"/>
      <c r="H85" s="453"/>
      <c r="I85" s="453"/>
      <c r="J85" s="453"/>
      <c r="K85" s="453"/>
      <c r="L85" s="453"/>
      <c r="M85" s="453"/>
      <c r="N85" s="454"/>
      <c r="O85" s="452"/>
      <c r="P85" s="453"/>
      <c r="Q85" s="453"/>
      <c r="R85" s="453"/>
      <c r="S85" s="453"/>
      <c r="T85" s="453"/>
      <c r="U85" s="453"/>
      <c r="V85" s="453"/>
      <c r="W85" s="453"/>
      <c r="X85" s="453"/>
      <c r="Y85" s="454"/>
      <c r="AF85" s="20"/>
      <c r="AG85" s="43" t="s">
        <v>191</v>
      </c>
      <c r="AH85" s="21"/>
      <c r="AI85" s="21" t="s">
        <v>32</v>
      </c>
      <c r="AJ85" s="21"/>
      <c r="AK85" s="21"/>
      <c r="AL85" s="21"/>
      <c r="AM85" s="21"/>
      <c r="AN85" s="21"/>
      <c r="AO85" s="98"/>
      <c r="AP85" s="32"/>
      <c r="AQ85" s="32"/>
      <c r="AR85" s="32"/>
      <c r="AS85" s="32"/>
      <c r="AT85" s="32"/>
      <c r="AU85" s="21"/>
      <c r="AV85" s="21"/>
      <c r="AW85" s="21"/>
      <c r="AX85" s="21"/>
      <c r="AY85" s="21"/>
      <c r="AZ85" s="21"/>
      <c r="BA85" s="22"/>
    </row>
    <row r="86" spans="2:53" ht="5.0999999999999996" customHeight="1" x14ac:dyDescent="0.15">
      <c r="B86" s="452"/>
      <c r="C86" s="453"/>
      <c r="D86" s="453"/>
      <c r="E86" s="453"/>
      <c r="F86" s="453"/>
      <c r="G86" s="453"/>
      <c r="H86" s="453"/>
      <c r="I86" s="453"/>
      <c r="J86" s="453"/>
      <c r="K86" s="453"/>
      <c r="L86" s="453"/>
      <c r="M86" s="453"/>
      <c r="N86" s="454"/>
      <c r="O86" s="452"/>
      <c r="P86" s="453"/>
      <c r="Q86" s="453"/>
      <c r="R86" s="453"/>
      <c r="S86" s="453"/>
      <c r="T86" s="453"/>
      <c r="U86" s="453"/>
      <c r="V86" s="453"/>
      <c r="W86" s="453"/>
      <c r="X86" s="453"/>
      <c r="Y86" s="454"/>
      <c r="AF86" s="20"/>
      <c r="AG86" s="9"/>
      <c r="AH86" s="21"/>
      <c r="AI86" s="21"/>
      <c r="AJ86" s="21"/>
      <c r="AK86" s="21"/>
      <c r="AL86" s="21"/>
      <c r="AM86" s="21"/>
      <c r="AN86" s="21"/>
      <c r="AO86" s="98"/>
      <c r="AP86" s="32"/>
      <c r="AQ86" s="32"/>
      <c r="AR86" s="32"/>
      <c r="AS86" s="32"/>
      <c r="AT86" s="32"/>
      <c r="AU86" s="21"/>
      <c r="AV86" s="21"/>
      <c r="AW86" s="21"/>
      <c r="AX86" s="21"/>
      <c r="AY86" s="21"/>
      <c r="AZ86" s="21"/>
      <c r="BA86" s="22"/>
    </row>
    <row r="87" spans="2:53" ht="14.25" x14ac:dyDescent="0.15">
      <c r="B87" s="452"/>
      <c r="C87" s="453"/>
      <c r="D87" s="453"/>
      <c r="E87" s="453"/>
      <c r="F87" s="453"/>
      <c r="G87" s="453"/>
      <c r="H87" s="453"/>
      <c r="I87" s="453"/>
      <c r="J87" s="453"/>
      <c r="K87" s="453"/>
      <c r="L87" s="453"/>
      <c r="M87" s="453"/>
      <c r="N87" s="454"/>
      <c r="O87" s="452"/>
      <c r="P87" s="453"/>
      <c r="Q87" s="453"/>
      <c r="R87" s="453"/>
      <c r="S87" s="453"/>
      <c r="T87" s="453"/>
      <c r="U87" s="453"/>
      <c r="V87" s="453"/>
      <c r="W87" s="453"/>
      <c r="X87" s="453"/>
      <c r="Y87" s="454"/>
      <c r="AF87" s="20"/>
      <c r="AG87" s="9" t="s">
        <v>1</v>
      </c>
      <c r="AH87" s="21"/>
      <c r="AI87" s="21" t="s">
        <v>307</v>
      </c>
      <c r="AJ87" s="21"/>
      <c r="AK87" s="21"/>
      <c r="AL87" s="21"/>
      <c r="AM87" s="21"/>
      <c r="AN87" s="21"/>
      <c r="AO87" s="98"/>
      <c r="AP87" s="32"/>
      <c r="AQ87" s="32"/>
      <c r="AR87" s="32"/>
      <c r="AS87" s="32"/>
      <c r="AT87" s="32"/>
      <c r="AU87" s="21"/>
      <c r="AV87" s="21"/>
      <c r="AW87" s="21"/>
      <c r="AX87" s="21"/>
      <c r="AY87" s="21"/>
      <c r="AZ87" s="21"/>
      <c r="BA87" s="22"/>
    </row>
    <row r="88" spans="2:53" ht="5.0999999999999996" customHeight="1" thickBot="1" x14ac:dyDescent="0.2">
      <c r="B88" s="455"/>
      <c r="C88" s="456"/>
      <c r="D88" s="456"/>
      <c r="E88" s="456"/>
      <c r="F88" s="456"/>
      <c r="G88" s="456"/>
      <c r="H88" s="456"/>
      <c r="I88" s="456"/>
      <c r="J88" s="456"/>
      <c r="K88" s="456"/>
      <c r="L88" s="456"/>
      <c r="M88" s="456"/>
      <c r="N88" s="457"/>
      <c r="O88" s="455"/>
      <c r="P88" s="456"/>
      <c r="Q88" s="456"/>
      <c r="R88" s="456"/>
      <c r="S88" s="456"/>
      <c r="T88" s="456"/>
      <c r="U88" s="456"/>
      <c r="V88" s="456"/>
      <c r="W88" s="456"/>
      <c r="X88" s="456"/>
      <c r="Y88" s="457"/>
      <c r="AF88" s="29"/>
      <c r="AG88" s="30"/>
      <c r="AH88" s="30"/>
      <c r="AI88" s="30"/>
      <c r="AJ88" s="30"/>
      <c r="AK88" s="30"/>
      <c r="AL88" s="30"/>
      <c r="AM88" s="30"/>
      <c r="AN88" s="30"/>
      <c r="AO88" s="30"/>
      <c r="AP88" s="30"/>
      <c r="AQ88" s="30"/>
      <c r="AR88" s="30"/>
      <c r="AS88" s="30"/>
      <c r="AT88" s="30"/>
      <c r="AU88" s="30"/>
      <c r="AV88" s="30"/>
      <c r="AW88" s="30"/>
      <c r="AX88" s="30"/>
      <c r="AY88" s="30"/>
      <c r="AZ88" s="30"/>
      <c r="BA88" s="31"/>
    </row>
    <row r="89" spans="2:53" ht="5.0999999999999996" customHeight="1" x14ac:dyDescent="0.15">
      <c r="B89" s="449" t="s">
        <v>39</v>
      </c>
      <c r="C89" s="450"/>
      <c r="D89" s="450"/>
      <c r="E89" s="450"/>
      <c r="F89" s="450"/>
      <c r="G89" s="450"/>
      <c r="H89" s="450"/>
      <c r="I89" s="450"/>
      <c r="J89" s="450"/>
      <c r="K89" s="450"/>
      <c r="L89" s="450"/>
      <c r="M89" s="450"/>
      <c r="N89" s="451"/>
      <c r="O89" s="449" t="s">
        <v>28</v>
      </c>
      <c r="P89" s="450"/>
      <c r="Q89" s="450"/>
      <c r="R89" s="450"/>
      <c r="S89" s="450"/>
      <c r="T89" s="450"/>
      <c r="U89" s="450"/>
      <c r="V89" s="450"/>
      <c r="W89" s="450"/>
      <c r="X89" s="450"/>
      <c r="Y89" s="451"/>
      <c r="AF89" s="26"/>
      <c r="AG89" s="27"/>
      <c r="AH89" s="27"/>
      <c r="AI89" s="27"/>
      <c r="AJ89" s="27"/>
      <c r="AK89" s="27"/>
      <c r="AL89" s="27"/>
      <c r="AM89" s="27"/>
      <c r="AN89" s="27"/>
      <c r="AO89" s="27"/>
      <c r="AP89" s="27"/>
      <c r="AQ89" s="27"/>
      <c r="AR89" s="27"/>
      <c r="AS89" s="27"/>
      <c r="AT89" s="27"/>
      <c r="AU89" s="27"/>
      <c r="AV89" s="27"/>
      <c r="AW89" s="27"/>
      <c r="AX89" s="27"/>
      <c r="AY89" s="27"/>
      <c r="AZ89" s="27"/>
      <c r="BA89" s="28"/>
    </row>
    <row r="90" spans="2:53" ht="14.25" x14ac:dyDescent="0.15">
      <c r="B90" s="452"/>
      <c r="C90" s="453"/>
      <c r="D90" s="453"/>
      <c r="E90" s="453"/>
      <c r="F90" s="453"/>
      <c r="G90" s="453"/>
      <c r="H90" s="453"/>
      <c r="I90" s="453"/>
      <c r="J90" s="453"/>
      <c r="K90" s="453"/>
      <c r="L90" s="453"/>
      <c r="M90" s="453"/>
      <c r="N90" s="454"/>
      <c r="O90" s="452"/>
      <c r="P90" s="453"/>
      <c r="Q90" s="453"/>
      <c r="R90" s="453"/>
      <c r="S90" s="453"/>
      <c r="T90" s="453"/>
      <c r="U90" s="453"/>
      <c r="V90" s="453"/>
      <c r="W90" s="453"/>
      <c r="X90" s="453"/>
      <c r="Y90" s="454"/>
      <c r="AF90" s="20"/>
      <c r="AG90" s="43" t="s">
        <v>488</v>
      </c>
      <c r="AH90" s="21"/>
      <c r="AI90" s="21" t="s">
        <v>30</v>
      </c>
      <c r="AJ90" s="21"/>
      <c r="AK90" s="21"/>
      <c r="AM90" s="125" t="s">
        <v>272</v>
      </c>
      <c r="AN90" s="21"/>
      <c r="AO90" s="98"/>
      <c r="AP90" s="32"/>
      <c r="AQ90" s="32"/>
      <c r="AR90" s="32"/>
      <c r="AS90" s="32"/>
      <c r="AT90" s="32"/>
      <c r="AU90" s="21"/>
      <c r="AV90" s="21"/>
      <c r="AW90" s="21"/>
      <c r="AX90" s="21"/>
      <c r="AY90" s="21"/>
      <c r="AZ90" s="21"/>
      <c r="BA90" s="22"/>
    </row>
    <row r="91" spans="2:53" ht="5.0999999999999996" customHeight="1" x14ac:dyDescent="0.15">
      <c r="B91" s="452"/>
      <c r="C91" s="453"/>
      <c r="D91" s="453"/>
      <c r="E91" s="453"/>
      <c r="F91" s="453"/>
      <c r="G91" s="453"/>
      <c r="H91" s="453"/>
      <c r="I91" s="453"/>
      <c r="J91" s="453"/>
      <c r="K91" s="453"/>
      <c r="L91" s="453"/>
      <c r="M91" s="453"/>
      <c r="N91" s="454"/>
      <c r="O91" s="452"/>
      <c r="P91" s="453"/>
      <c r="Q91" s="453"/>
      <c r="R91" s="453"/>
      <c r="S91" s="453"/>
      <c r="T91" s="453"/>
      <c r="U91" s="453"/>
      <c r="V91" s="453"/>
      <c r="W91" s="453"/>
      <c r="X91" s="453"/>
      <c r="Y91" s="454"/>
      <c r="AF91" s="20"/>
      <c r="AG91" s="9"/>
      <c r="AH91" s="21"/>
      <c r="AJ91" s="21"/>
      <c r="AK91" s="21"/>
      <c r="AL91" s="21"/>
      <c r="AM91" s="21"/>
      <c r="AN91" s="21"/>
      <c r="AO91" s="98"/>
      <c r="AP91" s="32"/>
      <c r="AQ91" s="32"/>
      <c r="AR91" s="32"/>
      <c r="AS91" s="32"/>
      <c r="AT91" s="32"/>
      <c r="AU91" s="21"/>
      <c r="AV91" s="21"/>
      <c r="AW91" s="21"/>
      <c r="AX91" s="21"/>
      <c r="AY91" s="21"/>
      <c r="AZ91" s="21"/>
      <c r="BA91" s="22"/>
    </row>
    <row r="92" spans="2:53" ht="14.25" x14ac:dyDescent="0.15">
      <c r="B92" s="452"/>
      <c r="C92" s="453"/>
      <c r="D92" s="453"/>
      <c r="E92" s="453"/>
      <c r="F92" s="453"/>
      <c r="G92" s="453"/>
      <c r="H92" s="453"/>
      <c r="I92" s="453"/>
      <c r="J92" s="453"/>
      <c r="K92" s="453"/>
      <c r="L92" s="453"/>
      <c r="M92" s="453"/>
      <c r="N92" s="454"/>
      <c r="O92" s="452"/>
      <c r="P92" s="453"/>
      <c r="Q92" s="453"/>
      <c r="R92" s="453"/>
      <c r="S92" s="453"/>
      <c r="T92" s="453"/>
      <c r="U92" s="453"/>
      <c r="V92" s="453"/>
      <c r="W92" s="453"/>
      <c r="X92" s="453"/>
      <c r="Y92" s="454"/>
      <c r="AF92" s="20"/>
      <c r="AG92" s="9" t="s">
        <v>1</v>
      </c>
      <c r="AH92" s="21"/>
      <c r="AI92" s="21" t="s">
        <v>308</v>
      </c>
      <c r="AJ92" s="21"/>
      <c r="AK92" s="21"/>
      <c r="AL92" s="21"/>
      <c r="AM92" s="21"/>
      <c r="AN92" s="21"/>
      <c r="AO92" s="98"/>
      <c r="AP92" s="32"/>
      <c r="AQ92" s="32"/>
      <c r="AR92" s="32"/>
      <c r="AS92" s="32"/>
      <c r="AT92" s="32"/>
      <c r="AU92" s="21"/>
      <c r="AV92" s="21"/>
      <c r="AW92" s="21"/>
      <c r="AX92" s="21"/>
      <c r="AY92" s="21"/>
      <c r="AZ92" s="21"/>
      <c r="BA92" s="22"/>
    </row>
    <row r="93" spans="2:53" ht="5.0999999999999996" customHeight="1" thickBot="1" x14ac:dyDescent="0.2">
      <c r="B93" s="455"/>
      <c r="C93" s="456"/>
      <c r="D93" s="456"/>
      <c r="E93" s="456"/>
      <c r="F93" s="456"/>
      <c r="G93" s="456"/>
      <c r="H93" s="456"/>
      <c r="I93" s="456"/>
      <c r="J93" s="456"/>
      <c r="K93" s="456"/>
      <c r="L93" s="456"/>
      <c r="M93" s="456"/>
      <c r="N93" s="457"/>
      <c r="O93" s="455"/>
      <c r="P93" s="456"/>
      <c r="Q93" s="456"/>
      <c r="R93" s="456"/>
      <c r="S93" s="456"/>
      <c r="T93" s="456"/>
      <c r="U93" s="456"/>
      <c r="V93" s="456"/>
      <c r="W93" s="456"/>
      <c r="X93" s="456"/>
      <c r="Y93" s="457"/>
      <c r="AF93" s="29"/>
      <c r="AG93" s="30"/>
      <c r="AH93" s="30"/>
      <c r="AI93" s="41"/>
      <c r="AJ93" s="30"/>
      <c r="AK93" s="30"/>
      <c r="AL93" s="30"/>
      <c r="AM93" s="30"/>
      <c r="AN93" s="30"/>
      <c r="AO93" s="30"/>
      <c r="AP93" s="30"/>
      <c r="AQ93" s="30"/>
      <c r="AR93" s="30"/>
      <c r="AS93" s="30"/>
      <c r="AT93" s="30"/>
      <c r="AU93" s="30"/>
      <c r="AV93" s="30"/>
      <c r="AW93" s="30"/>
      <c r="AX93" s="30"/>
      <c r="AY93" s="30"/>
      <c r="AZ93" s="30"/>
      <c r="BA93" s="31"/>
    </row>
    <row r="94" spans="2:53" ht="5.0999999999999996" customHeight="1" x14ac:dyDescent="0.15">
      <c r="B94" s="449" t="s">
        <v>546</v>
      </c>
      <c r="C94" s="450"/>
      <c r="D94" s="450"/>
      <c r="E94" s="450"/>
      <c r="F94" s="450"/>
      <c r="G94" s="450"/>
      <c r="H94" s="450"/>
      <c r="I94" s="450"/>
      <c r="J94" s="450"/>
      <c r="K94" s="450"/>
      <c r="L94" s="450"/>
      <c r="M94" s="450"/>
      <c r="N94" s="451"/>
      <c r="O94" s="449" t="s">
        <v>28</v>
      </c>
      <c r="P94" s="450"/>
      <c r="Q94" s="450"/>
      <c r="R94" s="450"/>
      <c r="S94" s="450"/>
      <c r="T94" s="450"/>
      <c r="U94" s="450"/>
      <c r="V94" s="450"/>
      <c r="W94" s="450"/>
      <c r="X94" s="450"/>
      <c r="Y94" s="451"/>
      <c r="AF94" s="26"/>
      <c r="AG94" s="27"/>
      <c r="AH94" s="27"/>
      <c r="AI94" s="27"/>
      <c r="AJ94" s="27"/>
      <c r="AK94" s="27"/>
      <c r="AL94" s="27"/>
      <c r="AM94" s="27"/>
      <c r="AN94" s="27"/>
      <c r="AO94" s="27"/>
      <c r="AP94" s="27"/>
      <c r="AQ94" s="27"/>
      <c r="AR94" s="27"/>
      <c r="AS94" s="27"/>
      <c r="AT94" s="27"/>
      <c r="AU94" s="27"/>
      <c r="AV94" s="27"/>
      <c r="AW94" s="27"/>
      <c r="AX94" s="27"/>
      <c r="AY94" s="27"/>
      <c r="AZ94" s="27"/>
      <c r="BA94" s="28"/>
    </row>
    <row r="95" spans="2:53" ht="14.25" x14ac:dyDescent="0.15">
      <c r="B95" s="452"/>
      <c r="C95" s="453"/>
      <c r="D95" s="453"/>
      <c r="E95" s="453"/>
      <c r="F95" s="453"/>
      <c r="G95" s="453"/>
      <c r="H95" s="453"/>
      <c r="I95" s="453"/>
      <c r="J95" s="453"/>
      <c r="K95" s="453"/>
      <c r="L95" s="453"/>
      <c r="M95" s="453"/>
      <c r="N95" s="454"/>
      <c r="O95" s="452"/>
      <c r="P95" s="453"/>
      <c r="Q95" s="453"/>
      <c r="R95" s="453"/>
      <c r="S95" s="453"/>
      <c r="T95" s="453"/>
      <c r="U95" s="453"/>
      <c r="V95" s="453"/>
      <c r="W95" s="453"/>
      <c r="X95" s="453"/>
      <c r="Y95" s="454"/>
      <c r="AF95" s="20"/>
      <c r="AG95" s="43" t="s">
        <v>191</v>
      </c>
      <c r="AH95" s="21"/>
      <c r="AI95" s="21" t="s">
        <v>30</v>
      </c>
      <c r="AJ95" s="21"/>
      <c r="AK95" s="21"/>
      <c r="AM95" s="125" t="s">
        <v>273</v>
      </c>
      <c r="AN95" s="21"/>
      <c r="AO95" s="98"/>
      <c r="AP95" s="32"/>
      <c r="AQ95" s="32"/>
      <c r="AR95" s="32"/>
      <c r="AS95" s="32"/>
      <c r="AT95" s="32"/>
      <c r="AU95" s="21"/>
      <c r="AV95" s="21"/>
      <c r="AW95" s="21"/>
      <c r="AX95" s="21"/>
      <c r="AY95" s="21"/>
      <c r="AZ95" s="21"/>
      <c r="BA95" s="22"/>
    </row>
    <row r="96" spans="2:53" ht="5.0999999999999996" customHeight="1" x14ac:dyDescent="0.15">
      <c r="B96" s="452"/>
      <c r="C96" s="453"/>
      <c r="D96" s="453"/>
      <c r="E96" s="453"/>
      <c r="F96" s="453"/>
      <c r="G96" s="453"/>
      <c r="H96" s="453"/>
      <c r="I96" s="453"/>
      <c r="J96" s="453"/>
      <c r="K96" s="453"/>
      <c r="L96" s="453"/>
      <c r="M96" s="453"/>
      <c r="N96" s="454"/>
      <c r="O96" s="452"/>
      <c r="P96" s="453"/>
      <c r="Q96" s="453"/>
      <c r="R96" s="453"/>
      <c r="S96" s="453"/>
      <c r="T96" s="453"/>
      <c r="U96" s="453"/>
      <c r="V96" s="453"/>
      <c r="W96" s="453"/>
      <c r="X96" s="453"/>
      <c r="Y96" s="454"/>
      <c r="AF96" s="20"/>
      <c r="AG96" s="9"/>
      <c r="AH96" s="21"/>
      <c r="AJ96" s="21"/>
      <c r="AK96" s="21"/>
      <c r="AL96" s="21"/>
      <c r="AM96" s="21"/>
      <c r="AN96" s="21"/>
      <c r="AO96" s="98"/>
      <c r="AP96" s="32"/>
      <c r="AQ96" s="32"/>
      <c r="AR96" s="32"/>
      <c r="AS96" s="32"/>
      <c r="AT96" s="32"/>
      <c r="AU96" s="21"/>
      <c r="AV96" s="21"/>
      <c r="AW96" s="21"/>
      <c r="AX96" s="21"/>
      <c r="AY96" s="21"/>
      <c r="AZ96" s="21"/>
      <c r="BA96" s="22"/>
    </row>
    <row r="97" spans="2:53" ht="14.25" x14ac:dyDescent="0.15">
      <c r="B97" s="452"/>
      <c r="C97" s="453"/>
      <c r="D97" s="453"/>
      <c r="E97" s="453"/>
      <c r="F97" s="453"/>
      <c r="G97" s="453"/>
      <c r="H97" s="453"/>
      <c r="I97" s="453"/>
      <c r="J97" s="453"/>
      <c r="K97" s="453"/>
      <c r="L97" s="453"/>
      <c r="M97" s="453"/>
      <c r="N97" s="454"/>
      <c r="O97" s="452"/>
      <c r="P97" s="453"/>
      <c r="Q97" s="453"/>
      <c r="R97" s="453"/>
      <c r="S97" s="453"/>
      <c r="T97" s="453"/>
      <c r="U97" s="453"/>
      <c r="V97" s="453"/>
      <c r="W97" s="453"/>
      <c r="X97" s="453"/>
      <c r="Y97" s="454"/>
      <c r="AF97" s="20"/>
      <c r="AG97" s="9" t="s">
        <v>1</v>
      </c>
      <c r="AH97" s="21"/>
      <c r="AI97" s="21" t="s">
        <v>308</v>
      </c>
      <c r="AJ97" s="21"/>
      <c r="AK97" s="21"/>
      <c r="AL97" s="21"/>
      <c r="AM97" s="21"/>
      <c r="AN97" s="21"/>
      <c r="AO97" s="98"/>
      <c r="AP97" s="32"/>
      <c r="AQ97" s="32"/>
      <c r="AR97" s="32"/>
      <c r="AS97" s="32"/>
      <c r="AT97" s="32"/>
      <c r="AU97" s="21"/>
      <c r="AV97" s="21"/>
      <c r="AW97" s="21"/>
      <c r="AX97" s="21"/>
      <c r="AY97" s="21"/>
      <c r="AZ97" s="21"/>
      <c r="BA97" s="22"/>
    </row>
    <row r="98" spans="2:53" ht="5.0999999999999996" customHeight="1" thickBot="1" x14ac:dyDescent="0.2">
      <c r="B98" s="455"/>
      <c r="C98" s="456"/>
      <c r="D98" s="456"/>
      <c r="E98" s="456"/>
      <c r="F98" s="456"/>
      <c r="G98" s="456"/>
      <c r="H98" s="456"/>
      <c r="I98" s="456"/>
      <c r="J98" s="456"/>
      <c r="K98" s="456"/>
      <c r="L98" s="456"/>
      <c r="M98" s="456"/>
      <c r="N98" s="457"/>
      <c r="O98" s="455"/>
      <c r="P98" s="456"/>
      <c r="Q98" s="456"/>
      <c r="R98" s="456"/>
      <c r="S98" s="456"/>
      <c r="T98" s="456"/>
      <c r="U98" s="456"/>
      <c r="V98" s="456"/>
      <c r="W98" s="456"/>
      <c r="X98" s="456"/>
      <c r="Y98" s="457"/>
      <c r="AF98" s="29"/>
      <c r="AG98" s="30"/>
      <c r="AH98" s="30"/>
      <c r="AI98" s="41"/>
      <c r="AJ98" s="30"/>
      <c r="AK98" s="30"/>
      <c r="AL98" s="30"/>
      <c r="AM98" s="30"/>
      <c r="AN98" s="30"/>
      <c r="AO98" s="30"/>
      <c r="AP98" s="30"/>
      <c r="AQ98" s="30"/>
      <c r="AR98" s="30"/>
      <c r="AS98" s="30"/>
      <c r="AT98" s="30"/>
      <c r="AU98" s="30"/>
      <c r="AV98" s="30"/>
      <c r="AW98" s="30"/>
      <c r="AX98" s="30"/>
      <c r="AY98" s="30"/>
      <c r="AZ98" s="30"/>
      <c r="BA98" s="31"/>
    </row>
    <row r="99" spans="2:53" ht="5.0999999999999996" customHeight="1" x14ac:dyDescent="0.15">
      <c r="B99" s="449" t="s">
        <v>34</v>
      </c>
      <c r="C99" s="450"/>
      <c r="D99" s="450"/>
      <c r="E99" s="450"/>
      <c r="F99" s="450"/>
      <c r="G99" s="450"/>
      <c r="H99" s="450"/>
      <c r="I99" s="450"/>
      <c r="J99" s="450"/>
      <c r="K99" s="450"/>
      <c r="L99" s="450"/>
      <c r="M99" s="450"/>
      <c r="N99" s="451"/>
      <c r="O99" s="449" t="s">
        <v>24</v>
      </c>
      <c r="P99" s="450"/>
      <c r="Q99" s="450"/>
      <c r="R99" s="450"/>
      <c r="S99" s="450"/>
      <c r="T99" s="450"/>
      <c r="U99" s="450"/>
      <c r="V99" s="450"/>
      <c r="W99" s="450"/>
      <c r="X99" s="450"/>
      <c r="Y99" s="451"/>
      <c r="AF99" s="26"/>
      <c r="AG99" s="27"/>
      <c r="AH99" s="27"/>
      <c r="AI99" s="27"/>
      <c r="AJ99" s="27"/>
      <c r="AK99" s="27"/>
      <c r="AL99" s="27"/>
      <c r="AM99" s="27"/>
      <c r="AN99" s="27"/>
      <c r="AO99" s="27"/>
      <c r="AP99" s="27"/>
      <c r="AQ99" s="27"/>
      <c r="AR99" s="27"/>
      <c r="AS99" s="27"/>
      <c r="AT99" s="27"/>
      <c r="AU99" s="27"/>
      <c r="AV99" s="27"/>
      <c r="AW99" s="27"/>
      <c r="AX99" s="27"/>
      <c r="AY99" s="27"/>
      <c r="AZ99" s="27"/>
      <c r="BA99" s="28"/>
    </row>
    <row r="100" spans="2:53" ht="14.25" x14ac:dyDescent="0.15">
      <c r="B100" s="452"/>
      <c r="C100" s="453"/>
      <c r="D100" s="453"/>
      <c r="E100" s="453"/>
      <c r="F100" s="453"/>
      <c r="G100" s="453"/>
      <c r="H100" s="453"/>
      <c r="I100" s="453"/>
      <c r="J100" s="453"/>
      <c r="K100" s="453"/>
      <c r="L100" s="453"/>
      <c r="M100" s="453"/>
      <c r="N100" s="454"/>
      <c r="O100" s="452"/>
      <c r="P100" s="453"/>
      <c r="Q100" s="453"/>
      <c r="R100" s="453"/>
      <c r="S100" s="453"/>
      <c r="T100" s="453"/>
      <c r="U100" s="453"/>
      <c r="V100" s="453"/>
      <c r="W100" s="453"/>
      <c r="X100" s="453"/>
      <c r="Y100" s="454"/>
      <c r="AF100" s="20"/>
      <c r="AG100" s="43" t="s">
        <v>191</v>
      </c>
      <c r="AH100" s="21"/>
      <c r="AI100" s="21" t="s">
        <v>36</v>
      </c>
      <c r="AJ100" s="21"/>
      <c r="AK100" s="21"/>
      <c r="AL100" s="21"/>
      <c r="AM100" s="125" t="s">
        <v>275</v>
      </c>
      <c r="AN100" s="21"/>
      <c r="AO100" s="98"/>
      <c r="AP100" s="32"/>
      <c r="AQ100" s="32"/>
      <c r="AR100" s="32"/>
      <c r="AS100" s="32"/>
      <c r="AT100" s="32"/>
      <c r="AU100" s="21"/>
      <c r="AV100" s="21"/>
      <c r="AW100" s="21"/>
      <c r="AX100" s="21"/>
      <c r="AY100" s="21"/>
      <c r="AZ100" s="21"/>
      <c r="BA100" s="22"/>
    </row>
    <row r="101" spans="2:53" ht="5.0999999999999996" customHeight="1" x14ac:dyDescent="0.15">
      <c r="B101" s="452"/>
      <c r="C101" s="453"/>
      <c r="D101" s="453"/>
      <c r="E101" s="453"/>
      <c r="F101" s="453"/>
      <c r="G101" s="453"/>
      <c r="H101" s="453"/>
      <c r="I101" s="453"/>
      <c r="J101" s="453"/>
      <c r="K101" s="453"/>
      <c r="L101" s="453"/>
      <c r="M101" s="453"/>
      <c r="N101" s="454"/>
      <c r="O101" s="452"/>
      <c r="P101" s="453"/>
      <c r="Q101" s="453"/>
      <c r="R101" s="453"/>
      <c r="S101" s="453"/>
      <c r="T101" s="453"/>
      <c r="U101" s="453"/>
      <c r="V101" s="453"/>
      <c r="W101" s="453"/>
      <c r="X101" s="453"/>
      <c r="Y101" s="454"/>
      <c r="AF101" s="20"/>
      <c r="AG101" s="9"/>
      <c r="AH101" s="21"/>
      <c r="AJ101" s="21"/>
      <c r="AK101" s="21"/>
      <c r="AL101" s="21"/>
      <c r="AM101" s="21"/>
      <c r="AN101" s="21"/>
      <c r="AO101" s="98"/>
      <c r="AP101" s="32"/>
      <c r="AQ101" s="32"/>
      <c r="AR101" s="32"/>
      <c r="AS101" s="32"/>
      <c r="AT101" s="32"/>
      <c r="AU101" s="21"/>
      <c r="AV101" s="21"/>
      <c r="AW101" s="21"/>
      <c r="AX101" s="21"/>
      <c r="AY101" s="21"/>
      <c r="AZ101" s="21"/>
      <c r="BA101" s="22"/>
    </row>
    <row r="102" spans="2:53" ht="14.25" x14ac:dyDescent="0.15">
      <c r="B102" s="452"/>
      <c r="C102" s="453"/>
      <c r="D102" s="453"/>
      <c r="E102" s="453"/>
      <c r="F102" s="453"/>
      <c r="G102" s="453"/>
      <c r="H102" s="453"/>
      <c r="I102" s="453"/>
      <c r="J102" s="453"/>
      <c r="K102" s="453"/>
      <c r="L102" s="453"/>
      <c r="M102" s="453"/>
      <c r="N102" s="454"/>
      <c r="O102" s="452"/>
      <c r="P102" s="453"/>
      <c r="Q102" s="453"/>
      <c r="R102" s="453"/>
      <c r="S102" s="453"/>
      <c r="T102" s="453"/>
      <c r="U102" s="453"/>
      <c r="V102" s="453"/>
      <c r="W102" s="453"/>
      <c r="X102" s="453"/>
      <c r="Y102" s="454"/>
      <c r="AF102" s="20"/>
      <c r="AG102" s="9" t="s">
        <v>1</v>
      </c>
      <c r="AH102" s="21"/>
      <c r="AI102" s="21" t="s">
        <v>309</v>
      </c>
      <c r="AJ102" s="21"/>
      <c r="AK102" s="21"/>
      <c r="AL102" s="21"/>
      <c r="AM102" s="21"/>
      <c r="AN102" s="21"/>
      <c r="AO102" s="98"/>
      <c r="AP102" s="32"/>
      <c r="AQ102" s="32"/>
      <c r="AR102" s="32"/>
      <c r="AS102" s="32"/>
      <c r="AT102" s="32"/>
      <c r="AU102" s="21"/>
      <c r="AV102" s="21"/>
      <c r="AW102" s="21"/>
      <c r="AX102" s="21"/>
      <c r="AY102" s="21"/>
      <c r="AZ102" s="21"/>
      <c r="BA102" s="22"/>
    </row>
    <row r="103" spans="2:53" ht="5.0999999999999996" customHeight="1" thickBot="1" x14ac:dyDescent="0.2">
      <c r="B103" s="455"/>
      <c r="C103" s="456"/>
      <c r="D103" s="456"/>
      <c r="E103" s="456"/>
      <c r="F103" s="456"/>
      <c r="G103" s="456"/>
      <c r="H103" s="456"/>
      <c r="I103" s="456"/>
      <c r="J103" s="456"/>
      <c r="K103" s="456"/>
      <c r="L103" s="456"/>
      <c r="M103" s="456"/>
      <c r="N103" s="457"/>
      <c r="O103" s="455"/>
      <c r="P103" s="456"/>
      <c r="Q103" s="456"/>
      <c r="R103" s="456"/>
      <c r="S103" s="456"/>
      <c r="T103" s="456"/>
      <c r="U103" s="456"/>
      <c r="V103" s="456"/>
      <c r="W103" s="456"/>
      <c r="X103" s="456"/>
      <c r="Y103" s="457"/>
      <c r="AF103" s="29"/>
      <c r="AG103" s="30"/>
      <c r="AH103" s="30"/>
      <c r="AI103" s="41"/>
      <c r="AJ103" s="30"/>
      <c r="AK103" s="30"/>
      <c r="AL103" s="30"/>
      <c r="AM103" s="30"/>
      <c r="AN103" s="30"/>
      <c r="AO103" s="30"/>
      <c r="AP103" s="30"/>
      <c r="AQ103" s="30"/>
      <c r="AR103" s="30"/>
      <c r="AS103" s="30"/>
      <c r="AT103" s="30"/>
      <c r="AU103" s="30"/>
      <c r="AV103" s="30"/>
      <c r="AW103" s="30"/>
      <c r="AX103" s="30"/>
      <c r="AY103" s="30"/>
      <c r="AZ103" s="30"/>
      <c r="BA103" s="31"/>
    </row>
    <row r="104" spans="2:53" ht="5.0999999999999996" customHeight="1" x14ac:dyDescent="0.15">
      <c r="B104" s="449" t="s">
        <v>35</v>
      </c>
      <c r="C104" s="450"/>
      <c r="D104" s="450"/>
      <c r="E104" s="450"/>
      <c r="F104" s="450"/>
      <c r="G104" s="450"/>
      <c r="H104" s="450"/>
      <c r="I104" s="450"/>
      <c r="J104" s="450"/>
      <c r="K104" s="450"/>
      <c r="L104" s="450"/>
      <c r="M104" s="450"/>
      <c r="N104" s="451"/>
      <c r="O104" s="449" t="s">
        <v>24</v>
      </c>
      <c r="P104" s="450"/>
      <c r="Q104" s="450"/>
      <c r="R104" s="450"/>
      <c r="S104" s="450"/>
      <c r="T104" s="450"/>
      <c r="U104" s="450"/>
      <c r="V104" s="450"/>
      <c r="W104" s="450"/>
      <c r="X104" s="450"/>
      <c r="Y104" s="451"/>
      <c r="AF104" s="26"/>
      <c r="AG104" s="27"/>
      <c r="AH104" s="27"/>
      <c r="AI104" s="27"/>
      <c r="AJ104" s="27"/>
      <c r="AK104" s="27"/>
      <c r="AL104" s="27"/>
      <c r="AM104" s="27"/>
      <c r="AN104" s="27"/>
      <c r="AO104" s="27"/>
      <c r="AP104" s="27"/>
      <c r="AQ104" s="27"/>
      <c r="AR104" s="27"/>
      <c r="AS104" s="27"/>
      <c r="AT104" s="27"/>
      <c r="AU104" s="27"/>
      <c r="AV104" s="27"/>
      <c r="AW104" s="27"/>
      <c r="AX104" s="27"/>
      <c r="AY104" s="27"/>
      <c r="AZ104" s="27"/>
      <c r="BA104" s="28"/>
    </row>
    <row r="105" spans="2:53" ht="14.25" x14ac:dyDescent="0.15">
      <c r="B105" s="452"/>
      <c r="C105" s="453"/>
      <c r="D105" s="453"/>
      <c r="E105" s="453"/>
      <c r="F105" s="453"/>
      <c r="G105" s="453"/>
      <c r="H105" s="453"/>
      <c r="I105" s="453"/>
      <c r="J105" s="453"/>
      <c r="K105" s="453"/>
      <c r="L105" s="453"/>
      <c r="M105" s="453"/>
      <c r="N105" s="454"/>
      <c r="O105" s="452"/>
      <c r="P105" s="453"/>
      <c r="Q105" s="453"/>
      <c r="R105" s="453"/>
      <c r="S105" s="453"/>
      <c r="T105" s="453"/>
      <c r="U105" s="453"/>
      <c r="V105" s="453"/>
      <c r="W105" s="453"/>
      <c r="X105" s="453"/>
      <c r="Y105" s="454"/>
      <c r="AF105" s="20"/>
      <c r="AG105" s="43" t="s">
        <v>191</v>
      </c>
      <c r="AH105" s="21"/>
      <c r="AI105" s="21" t="s">
        <v>36</v>
      </c>
      <c r="AJ105" s="21"/>
      <c r="AK105" s="21"/>
      <c r="AL105" s="21"/>
      <c r="AM105" s="125" t="s">
        <v>274</v>
      </c>
      <c r="AN105" s="21"/>
      <c r="AO105" s="98"/>
      <c r="AP105" s="32"/>
      <c r="AQ105" s="32"/>
      <c r="AR105" s="32"/>
      <c r="AS105" s="32"/>
      <c r="AT105" s="32"/>
      <c r="AU105" s="21"/>
      <c r="AV105" s="21"/>
      <c r="AW105" s="21"/>
      <c r="AX105" s="21"/>
      <c r="AY105" s="21"/>
      <c r="AZ105" s="21"/>
      <c r="BA105" s="22"/>
    </row>
    <row r="106" spans="2:53" ht="5.0999999999999996" customHeight="1" x14ac:dyDescent="0.15">
      <c r="B106" s="452"/>
      <c r="C106" s="453"/>
      <c r="D106" s="453"/>
      <c r="E106" s="453"/>
      <c r="F106" s="453"/>
      <c r="G106" s="453"/>
      <c r="H106" s="453"/>
      <c r="I106" s="453"/>
      <c r="J106" s="453"/>
      <c r="K106" s="453"/>
      <c r="L106" s="453"/>
      <c r="M106" s="453"/>
      <c r="N106" s="454"/>
      <c r="O106" s="452"/>
      <c r="P106" s="453"/>
      <c r="Q106" s="453"/>
      <c r="R106" s="453"/>
      <c r="S106" s="453"/>
      <c r="T106" s="453"/>
      <c r="U106" s="453"/>
      <c r="V106" s="453"/>
      <c r="W106" s="453"/>
      <c r="X106" s="453"/>
      <c r="Y106" s="454"/>
      <c r="AF106" s="20"/>
      <c r="AG106" s="9"/>
      <c r="AH106" s="21"/>
      <c r="AJ106" s="21"/>
      <c r="AK106" s="21"/>
      <c r="AL106" s="21"/>
      <c r="AM106" s="21"/>
      <c r="AN106" s="21"/>
      <c r="AO106" s="98"/>
      <c r="AP106" s="32"/>
      <c r="AQ106" s="32"/>
      <c r="AR106" s="32"/>
      <c r="AS106" s="32"/>
      <c r="AT106" s="32"/>
      <c r="AU106" s="21"/>
      <c r="AV106" s="21"/>
      <c r="AW106" s="21"/>
      <c r="AX106" s="21"/>
      <c r="AY106" s="21"/>
      <c r="AZ106" s="21"/>
      <c r="BA106" s="22"/>
    </row>
    <row r="107" spans="2:53" ht="14.25" x14ac:dyDescent="0.15">
      <c r="B107" s="452"/>
      <c r="C107" s="453"/>
      <c r="D107" s="453"/>
      <c r="E107" s="453"/>
      <c r="F107" s="453"/>
      <c r="G107" s="453"/>
      <c r="H107" s="453"/>
      <c r="I107" s="453"/>
      <c r="J107" s="453"/>
      <c r="K107" s="453"/>
      <c r="L107" s="453"/>
      <c r="M107" s="453"/>
      <c r="N107" s="454"/>
      <c r="O107" s="452"/>
      <c r="P107" s="453"/>
      <c r="Q107" s="453"/>
      <c r="R107" s="453"/>
      <c r="S107" s="453"/>
      <c r="T107" s="453"/>
      <c r="U107" s="453"/>
      <c r="V107" s="453"/>
      <c r="W107" s="453"/>
      <c r="X107" s="453"/>
      <c r="Y107" s="454"/>
      <c r="AF107" s="20"/>
      <c r="AG107" s="9" t="s">
        <v>1</v>
      </c>
      <c r="AH107" s="21"/>
      <c r="AI107" s="21" t="s">
        <v>309</v>
      </c>
      <c r="AJ107" s="21"/>
      <c r="AK107" s="21"/>
      <c r="AL107" s="21"/>
      <c r="AM107" s="21"/>
      <c r="AN107" s="21"/>
      <c r="AO107" s="98"/>
      <c r="AP107" s="32"/>
      <c r="AQ107" s="32"/>
      <c r="AR107" s="32"/>
      <c r="AS107" s="32"/>
      <c r="AT107" s="32"/>
      <c r="AU107" s="21"/>
      <c r="AV107" s="21"/>
      <c r="AW107" s="21"/>
      <c r="AX107" s="21"/>
      <c r="AY107" s="21"/>
      <c r="AZ107" s="21"/>
      <c r="BA107" s="22"/>
    </row>
    <row r="108" spans="2:53" ht="5.0999999999999996" customHeight="1" thickBot="1" x14ac:dyDescent="0.2">
      <c r="B108" s="455"/>
      <c r="C108" s="456"/>
      <c r="D108" s="456"/>
      <c r="E108" s="456"/>
      <c r="F108" s="456"/>
      <c r="G108" s="456"/>
      <c r="H108" s="456"/>
      <c r="I108" s="456"/>
      <c r="J108" s="456"/>
      <c r="K108" s="456"/>
      <c r="L108" s="456"/>
      <c r="M108" s="456"/>
      <c r="N108" s="457"/>
      <c r="O108" s="455"/>
      <c r="P108" s="456"/>
      <c r="Q108" s="456"/>
      <c r="R108" s="456"/>
      <c r="S108" s="456"/>
      <c r="T108" s="456"/>
      <c r="U108" s="456"/>
      <c r="V108" s="456"/>
      <c r="W108" s="456"/>
      <c r="X108" s="456"/>
      <c r="Y108" s="457"/>
      <c r="AF108" s="29"/>
      <c r="AG108" s="30"/>
      <c r="AH108" s="30"/>
      <c r="AI108" s="41"/>
      <c r="AJ108" s="30"/>
      <c r="AK108" s="30"/>
      <c r="AL108" s="30"/>
      <c r="AM108" s="30"/>
      <c r="AN108" s="30"/>
      <c r="AO108" s="30"/>
      <c r="AP108" s="30"/>
      <c r="AQ108" s="30"/>
      <c r="AR108" s="30"/>
      <c r="AS108" s="30"/>
      <c r="AT108" s="30"/>
      <c r="AU108" s="30"/>
      <c r="AV108" s="30"/>
      <c r="AW108" s="30"/>
      <c r="AX108" s="30"/>
      <c r="AY108" s="30"/>
      <c r="AZ108" s="30"/>
      <c r="BA108" s="31"/>
    </row>
    <row r="109" spans="2:53" ht="5.0999999999999996" customHeight="1" x14ac:dyDescent="0.15">
      <c r="B109" s="544" t="s">
        <v>223</v>
      </c>
      <c r="C109" s="450"/>
      <c r="D109" s="450"/>
      <c r="E109" s="450"/>
      <c r="F109" s="450"/>
      <c r="G109" s="450"/>
      <c r="H109" s="450"/>
      <c r="I109" s="450"/>
      <c r="J109" s="450"/>
      <c r="K109" s="450"/>
      <c r="L109" s="450"/>
      <c r="M109" s="450"/>
      <c r="N109" s="451"/>
      <c r="O109" s="449" t="s">
        <v>28</v>
      </c>
      <c r="P109" s="450"/>
      <c r="Q109" s="450"/>
      <c r="R109" s="450"/>
      <c r="S109" s="450"/>
      <c r="T109" s="450"/>
      <c r="U109" s="450"/>
      <c r="V109" s="450"/>
      <c r="W109" s="450"/>
      <c r="X109" s="450"/>
      <c r="Y109" s="451"/>
      <c r="AF109" s="26"/>
      <c r="AG109" s="27"/>
      <c r="AH109" s="27"/>
      <c r="AI109" s="27"/>
      <c r="AJ109" s="27"/>
      <c r="AK109" s="27"/>
      <c r="AL109" s="27"/>
      <c r="AM109" s="27"/>
      <c r="AN109" s="27"/>
      <c r="AO109" s="27"/>
      <c r="AP109" s="27"/>
      <c r="AQ109" s="27"/>
      <c r="AR109" s="27"/>
      <c r="AS109" s="27"/>
      <c r="AT109" s="27"/>
      <c r="AU109" s="27"/>
      <c r="AV109" s="27"/>
      <c r="AW109" s="27"/>
      <c r="AX109" s="27"/>
      <c r="AY109" s="27"/>
      <c r="AZ109" s="27"/>
      <c r="BA109" s="28"/>
    </row>
    <row r="110" spans="2:53" ht="14.25" x14ac:dyDescent="0.15">
      <c r="B110" s="452"/>
      <c r="C110" s="453"/>
      <c r="D110" s="453"/>
      <c r="E110" s="453"/>
      <c r="F110" s="453"/>
      <c r="G110" s="453"/>
      <c r="H110" s="453"/>
      <c r="I110" s="453"/>
      <c r="J110" s="453"/>
      <c r="K110" s="453"/>
      <c r="L110" s="453"/>
      <c r="M110" s="453"/>
      <c r="N110" s="454"/>
      <c r="O110" s="452"/>
      <c r="P110" s="453"/>
      <c r="Q110" s="453"/>
      <c r="R110" s="453"/>
      <c r="S110" s="453"/>
      <c r="T110" s="453"/>
      <c r="U110" s="453"/>
      <c r="V110" s="453"/>
      <c r="W110" s="453"/>
      <c r="X110" s="453"/>
      <c r="Y110" s="454"/>
      <c r="AF110" s="20"/>
      <c r="AG110" s="43" t="s">
        <v>191</v>
      </c>
      <c r="AH110" s="21"/>
      <c r="AI110" s="21" t="s">
        <v>299</v>
      </c>
      <c r="AJ110" s="21"/>
      <c r="AK110" s="21"/>
      <c r="AL110" s="21"/>
      <c r="AM110" s="21"/>
      <c r="AN110" s="21"/>
      <c r="AP110" s="32"/>
      <c r="AQ110" s="32"/>
      <c r="AR110" s="32"/>
      <c r="AS110" s="32"/>
      <c r="AT110" s="32"/>
      <c r="AU110" s="21"/>
      <c r="AV110" s="98"/>
      <c r="AW110" s="21"/>
      <c r="AX110" s="21"/>
      <c r="AY110" s="21"/>
      <c r="AZ110" s="21"/>
      <c r="BA110" s="22"/>
    </row>
    <row r="111" spans="2:53" ht="14.25" x14ac:dyDescent="0.15">
      <c r="B111" s="452"/>
      <c r="C111" s="453"/>
      <c r="D111" s="453"/>
      <c r="E111" s="453"/>
      <c r="F111" s="453"/>
      <c r="G111" s="453"/>
      <c r="H111" s="453"/>
      <c r="I111" s="453"/>
      <c r="J111" s="453"/>
      <c r="K111" s="453"/>
      <c r="L111" s="453"/>
      <c r="M111" s="453"/>
      <c r="N111" s="454"/>
      <c r="O111" s="452"/>
      <c r="P111" s="453"/>
      <c r="Q111" s="453"/>
      <c r="R111" s="453"/>
      <c r="S111" s="453"/>
      <c r="T111" s="453"/>
      <c r="U111" s="453"/>
      <c r="V111" s="453"/>
      <c r="W111" s="453"/>
      <c r="X111" s="453"/>
      <c r="Y111" s="454"/>
      <c r="AF111" s="20"/>
      <c r="AI111" s="21" t="s">
        <v>37</v>
      </c>
      <c r="AJ111" s="21"/>
      <c r="AK111" s="21"/>
      <c r="AL111" s="21"/>
      <c r="AM111" s="21" t="s">
        <v>31</v>
      </c>
      <c r="AN111" s="611" t="s">
        <v>313</v>
      </c>
      <c r="AO111" s="611"/>
      <c r="AP111" s="611"/>
      <c r="AQ111" s="611"/>
      <c r="AR111" s="611"/>
      <c r="AS111" s="611"/>
      <c r="AT111" s="611"/>
      <c r="AU111" s="611"/>
      <c r="AV111" s="611"/>
      <c r="AW111" s="611"/>
      <c r="AX111" s="611"/>
      <c r="AY111" s="611"/>
      <c r="AZ111" s="611"/>
      <c r="BA111" s="22" t="s">
        <v>29</v>
      </c>
    </row>
    <row r="112" spans="2:53" ht="14.25" x14ac:dyDescent="0.15">
      <c r="B112" s="452"/>
      <c r="C112" s="453"/>
      <c r="D112" s="453"/>
      <c r="E112" s="453"/>
      <c r="F112" s="453"/>
      <c r="G112" s="453"/>
      <c r="H112" s="453"/>
      <c r="I112" s="453"/>
      <c r="J112" s="453"/>
      <c r="K112" s="453"/>
      <c r="L112" s="453"/>
      <c r="M112" s="453"/>
      <c r="N112" s="454"/>
      <c r="O112" s="452"/>
      <c r="P112" s="453"/>
      <c r="Q112" s="453"/>
      <c r="R112" s="453"/>
      <c r="S112" s="453"/>
      <c r="T112" s="453"/>
      <c r="U112" s="453"/>
      <c r="V112" s="453"/>
      <c r="W112" s="453"/>
      <c r="X112" s="453"/>
      <c r="Y112" s="454"/>
      <c r="AF112" s="20"/>
      <c r="AG112" s="21"/>
      <c r="AH112" s="4"/>
      <c r="AI112" s="240" t="s">
        <v>617</v>
      </c>
      <c r="AJ112" s="21"/>
      <c r="AK112" s="21"/>
      <c r="AL112" s="96"/>
      <c r="AM112" s="96"/>
      <c r="AN112" s="96"/>
      <c r="AO112" s="96"/>
      <c r="AP112" s="96"/>
      <c r="AQ112" s="96"/>
      <c r="AR112" s="96"/>
      <c r="AS112" s="96"/>
      <c r="AT112" s="96"/>
      <c r="AU112" s="96"/>
      <c r="AV112" s="96"/>
      <c r="AW112" s="96"/>
      <c r="AX112" s="96"/>
      <c r="AY112" s="96"/>
      <c r="AZ112" s="96"/>
      <c r="BA112" s="22"/>
    </row>
    <row r="113" spans="2:54" ht="5.0999999999999996" customHeight="1" x14ac:dyDescent="0.15">
      <c r="B113" s="452"/>
      <c r="C113" s="453"/>
      <c r="D113" s="453"/>
      <c r="E113" s="453"/>
      <c r="F113" s="453"/>
      <c r="G113" s="453"/>
      <c r="H113" s="453"/>
      <c r="I113" s="453"/>
      <c r="J113" s="453"/>
      <c r="K113" s="453"/>
      <c r="L113" s="453"/>
      <c r="M113" s="453"/>
      <c r="N113" s="454"/>
      <c r="O113" s="452"/>
      <c r="P113" s="453"/>
      <c r="Q113" s="453"/>
      <c r="R113" s="453"/>
      <c r="S113" s="453"/>
      <c r="T113" s="453"/>
      <c r="U113" s="453"/>
      <c r="V113" s="453"/>
      <c r="W113" s="453"/>
      <c r="X113" s="453"/>
      <c r="Y113" s="454"/>
      <c r="AF113" s="20"/>
      <c r="AG113" s="21"/>
      <c r="AH113" s="4"/>
      <c r="AI113" s="21"/>
      <c r="AJ113" s="21"/>
      <c r="AK113" s="21"/>
      <c r="AL113" s="96"/>
      <c r="AM113" s="96"/>
      <c r="AN113" s="96"/>
      <c r="AO113" s="96"/>
      <c r="AP113" s="96"/>
      <c r="AQ113" s="96"/>
      <c r="AR113" s="96"/>
      <c r="AS113" s="96"/>
      <c r="AT113" s="96"/>
      <c r="AU113" s="96"/>
      <c r="AV113" s="96"/>
      <c r="AW113" s="96"/>
      <c r="AX113" s="96"/>
      <c r="AY113" s="96"/>
      <c r="AZ113" s="96"/>
      <c r="BA113" s="22"/>
    </row>
    <row r="114" spans="2:54" ht="14.25" x14ac:dyDescent="0.15">
      <c r="B114" s="452"/>
      <c r="C114" s="453"/>
      <c r="D114" s="453"/>
      <c r="E114" s="453"/>
      <c r="F114" s="453"/>
      <c r="G114" s="453"/>
      <c r="H114" s="453"/>
      <c r="I114" s="453"/>
      <c r="J114" s="453"/>
      <c r="K114" s="453"/>
      <c r="L114" s="453"/>
      <c r="M114" s="453"/>
      <c r="N114" s="454"/>
      <c r="O114" s="452"/>
      <c r="P114" s="453"/>
      <c r="Q114" s="453"/>
      <c r="R114" s="453"/>
      <c r="S114" s="453"/>
      <c r="T114" s="453"/>
      <c r="U114" s="453"/>
      <c r="V114" s="453"/>
      <c r="W114" s="453"/>
      <c r="X114" s="453"/>
      <c r="Y114" s="454"/>
      <c r="AF114" s="20"/>
      <c r="AG114" s="9" t="s">
        <v>1</v>
      </c>
      <c r="AH114" s="4"/>
      <c r="AI114" s="21" t="s">
        <v>308</v>
      </c>
      <c r="AJ114" s="21"/>
      <c r="AK114" s="21"/>
      <c r="AL114" s="96"/>
      <c r="AM114" s="96"/>
      <c r="AN114" s="96"/>
      <c r="AO114" s="96"/>
      <c r="AP114" s="96"/>
      <c r="AQ114" s="96"/>
      <c r="AR114" s="96"/>
      <c r="AS114" s="96"/>
      <c r="AT114" s="96"/>
      <c r="AU114" s="96"/>
      <c r="AV114" s="96"/>
      <c r="AW114" s="96"/>
      <c r="AX114" s="96"/>
      <c r="AY114" s="96"/>
      <c r="AZ114" s="96"/>
      <c r="BA114" s="22"/>
    </row>
    <row r="115" spans="2:54" ht="5.0999999999999996" customHeight="1" thickBot="1" x14ac:dyDescent="0.2">
      <c r="B115" s="455"/>
      <c r="C115" s="456"/>
      <c r="D115" s="456"/>
      <c r="E115" s="456"/>
      <c r="F115" s="456"/>
      <c r="G115" s="456"/>
      <c r="H115" s="456"/>
      <c r="I115" s="456"/>
      <c r="J115" s="456"/>
      <c r="K115" s="456"/>
      <c r="L115" s="456"/>
      <c r="M115" s="456"/>
      <c r="N115" s="457"/>
      <c r="O115" s="455"/>
      <c r="P115" s="456"/>
      <c r="Q115" s="456"/>
      <c r="R115" s="456"/>
      <c r="S115" s="456"/>
      <c r="T115" s="456"/>
      <c r="U115" s="456"/>
      <c r="V115" s="456"/>
      <c r="W115" s="456"/>
      <c r="X115" s="456"/>
      <c r="Y115" s="457"/>
      <c r="AF115" s="23"/>
      <c r="AG115" s="30"/>
      <c r="AH115" s="24"/>
      <c r="AI115" s="24"/>
      <c r="AJ115" s="24"/>
      <c r="AK115" s="24"/>
      <c r="AL115" s="24"/>
      <c r="AM115" s="24"/>
      <c r="AN115" s="24"/>
      <c r="AO115" s="24"/>
      <c r="AP115" s="24"/>
      <c r="AQ115" s="24"/>
      <c r="AR115" s="24"/>
      <c r="AS115" s="24"/>
      <c r="AT115" s="24"/>
      <c r="AU115" s="24"/>
      <c r="AV115" s="24"/>
      <c r="AW115" s="24"/>
      <c r="AX115" s="24"/>
      <c r="AY115" s="24"/>
      <c r="AZ115" s="24"/>
      <c r="BA115" s="25"/>
    </row>
    <row r="116" spans="2:54" ht="14.25" customHeight="1" thickBot="1" x14ac:dyDescent="0.2"/>
    <row r="117" spans="2:54" ht="18.75" customHeight="1" thickBot="1" x14ac:dyDescent="0.2">
      <c r="B117" s="517" t="s">
        <v>262</v>
      </c>
      <c r="C117" s="518"/>
      <c r="D117" s="518"/>
      <c r="E117" s="518"/>
      <c r="F117" s="518"/>
      <c r="G117" s="518"/>
      <c r="H117" s="518"/>
      <c r="I117" s="518"/>
      <c r="J117" s="518"/>
      <c r="K117" s="518"/>
      <c r="L117" s="518"/>
      <c r="M117" s="518"/>
      <c r="N117" s="518"/>
      <c r="O117" s="518"/>
      <c r="P117" s="518"/>
      <c r="Q117" s="518"/>
      <c r="R117" s="518"/>
      <c r="S117" s="518"/>
      <c r="T117" s="518"/>
      <c r="U117" s="518"/>
      <c r="V117" s="519"/>
      <c r="W117" s="57"/>
      <c r="X117" s="57"/>
      <c r="Y117" s="57"/>
      <c r="Z117" s="57"/>
      <c r="AA117" s="57"/>
    </row>
    <row r="118" spans="2:54" ht="8.25" customHeight="1" thickBot="1" x14ac:dyDescent="0.2">
      <c r="B118" s="11"/>
      <c r="C118" s="12"/>
      <c r="D118" s="9"/>
      <c r="E118" s="9"/>
      <c r="F118" s="9"/>
      <c r="G118" s="9"/>
      <c r="H118" s="9"/>
      <c r="I118" s="9"/>
      <c r="J118" s="9"/>
      <c r="K118" s="9"/>
      <c r="L118" s="9"/>
      <c r="M118" s="12"/>
      <c r="N118" s="9"/>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row>
    <row r="119" spans="2:54" ht="32.25" customHeight="1" thickBot="1" x14ac:dyDescent="0.2">
      <c r="B119" s="461" t="s">
        <v>2</v>
      </c>
      <c r="C119" s="462"/>
      <c r="D119" s="462"/>
      <c r="E119" s="462"/>
      <c r="F119" s="462"/>
      <c r="G119" s="462"/>
      <c r="H119" s="462"/>
      <c r="I119" s="462"/>
      <c r="J119" s="462"/>
      <c r="K119" s="462"/>
      <c r="L119" s="462"/>
      <c r="M119" s="462"/>
      <c r="N119" s="463"/>
      <c r="O119" s="545" t="s">
        <v>3</v>
      </c>
      <c r="P119" s="546"/>
      <c r="Q119" s="546"/>
      <c r="R119" s="546"/>
      <c r="S119" s="546"/>
      <c r="T119" s="546"/>
      <c r="U119" s="546"/>
      <c r="V119" s="546"/>
      <c r="W119" s="546"/>
      <c r="X119" s="546"/>
      <c r="Y119" s="547"/>
      <c r="Z119" s="9"/>
      <c r="AA119" s="9"/>
      <c r="AB119" s="9"/>
      <c r="AC119" s="9"/>
      <c r="AD119" s="9"/>
      <c r="AE119" s="9"/>
      <c r="AF119" s="461" t="s">
        <v>4</v>
      </c>
      <c r="AG119" s="462"/>
      <c r="AH119" s="462"/>
      <c r="AI119" s="462"/>
      <c r="AJ119" s="462"/>
      <c r="AK119" s="462"/>
      <c r="AL119" s="462"/>
      <c r="AM119" s="462"/>
      <c r="AN119" s="462"/>
      <c r="AO119" s="462"/>
      <c r="AP119" s="462"/>
      <c r="AQ119" s="462"/>
      <c r="AR119" s="462"/>
      <c r="AS119" s="462"/>
      <c r="AT119" s="462"/>
      <c r="AU119" s="462"/>
      <c r="AV119" s="462"/>
      <c r="AW119" s="462"/>
      <c r="AX119" s="462"/>
      <c r="AY119" s="462"/>
      <c r="AZ119" s="462"/>
      <c r="BA119" s="463"/>
      <c r="BB119" s="14"/>
    </row>
    <row r="120" spans="2:54" ht="5.0999999999999996" customHeight="1" x14ac:dyDescent="0.15">
      <c r="B120" s="520" t="s">
        <v>251</v>
      </c>
      <c r="C120" s="521"/>
      <c r="D120" s="521"/>
      <c r="E120" s="521"/>
      <c r="F120" s="521"/>
      <c r="G120" s="521"/>
      <c r="H120" s="521"/>
      <c r="I120" s="521"/>
      <c r="J120" s="521"/>
      <c r="K120" s="521"/>
      <c r="L120" s="521"/>
      <c r="M120" s="521"/>
      <c r="N120" s="522"/>
      <c r="O120" s="520" t="s">
        <v>234</v>
      </c>
      <c r="P120" s="521"/>
      <c r="Q120" s="521"/>
      <c r="R120" s="521"/>
      <c r="S120" s="521"/>
      <c r="T120" s="521"/>
      <c r="U120" s="521"/>
      <c r="V120" s="521"/>
      <c r="W120" s="521"/>
      <c r="X120" s="521"/>
      <c r="Y120" s="522"/>
      <c r="Z120" s="52"/>
      <c r="AA120" s="52"/>
      <c r="AB120" s="52"/>
      <c r="AC120" s="52"/>
      <c r="AD120" s="52"/>
      <c r="AE120" s="52"/>
      <c r="AF120" s="53"/>
      <c r="AG120" s="54"/>
      <c r="AH120" s="54"/>
      <c r="AI120" s="54"/>
      <c r="AJ120" s="54"/>
      <c r="AK120" s="54"/>
      <c r="AL120" s="54"/>
      <c r="AM120" s="54"/>
      <c r="AN120" s="54"/>
      <c r="AO120" s="54"/>
      <c r="AP120" s="54"/>
      <c r="AQ120" s="54"/>
      <c r="AR120" s="54"/>
      <c r="AS120" s="54"/>
      <c r="AT120" s="54"/>
      <c r="AU120" s="54"/>
      <c r="AV120" s="54"/>
      <c r="AW120" s="54"/>
      <c r="AX120" s="54"/>
      <c r="AY120" s="54"/>
      <c r="AZ120" s="54"/>
      <c r="BA120" s="55"/>
    </row>
    <row r="121" spans="2:54" ht="14.25" customHeight="1" x14ac:dyDescent="0.15">
      <c r="B121" s="523"/>
      <c r="C121" s="524"/>
      <c r="D121" s="524"/>
      <c r="E121" s="524"/>
      <c r="F121" s="524"/>
      <c r="G121" s="524"/>
      <c r="H121" s="524"/>
      <c r="I121" s="524"/>
      <c r="J121" s="524"/>
      <c r="K121" s="524"/>
      <c r="L121" s="524"/>
      <c r="M121" s="524"/>
      <c r="N121" s="525"/>
      <c r="O121" s="523"/>
      <c r="P121" s="524"/>
      <c r="Q121" s="524"/>
      <c r="R121" s="524"/>
      <c r="S121" s="524"/>
      <c r="T121" s="524"/>
      <c r="U121" s="524"/>
      <c r="V121" s="524"/>
      <c r="W121" s="524"/>
      <c r="X121" s="524"/>
      <c r="Y121" s="525"/>
      <c r="Z121" s="52"/>
      <c r="AA121" s="52"/>
      <c r="AB121" s="52"/>
      <c r="AC121" s="52"/>
      <c r="AD121" s="52"/>
      <c r="AE121" s="52"/>
      <c r="AF121" s="56"/>
      <c r="AG121" s="43" t="s">
        <v>191</v>
      </c>
      <c r="AI121" s="58" t="s">
        <v>235</v>
      </c>
      <c r="AK121" s="58"/>
      <c r="AL121" s="58"/>
      <c r="AM121" s="58"/>
      <c r="AN121" s="58" t="s">
        <v>229</v>
      </c>
      <c r="AO121" s="58"/>
      <c r="AQ121" s="65"/>
      <c r="AR121" s="58"/>
      <c r="AS121" s="58" t="s">
        <v>8</v>
      </c>
      <c r="AT121" s="108">
        <v>6</v>
      </c>
      <c r="AU121" s="58" t="s">
        <v>15</v>
      </c>
      <c r="AV121" s="64" t="s">
        <v>278</v>
      </c>
      <c r="AW121" s="65"/>
      <c r="AX121" s="97"/>
      <c r="AZ121" s="58"/>
      <c r="BA121" s="59"/>
    </row>
    <row r="122" spans="2:54" ht="14.25" customHeight="1" x14ac:dyDescent="0.15">
      <c r="B122" s="523"/>
      <c r="C122" s="524"/>
      <c r="D122" s="524"/>
      <c r="E122" s="524"/>
      <c r="F122" s="524"/>
      <c r="G122" s="524"/>
      <c r="H122" s="524"/>
      <c r="I122" s="524"/>
      <c r="J122" s="524"/>
      <c r="K122" s="524"/>
      <c r="L122" s="524"/>
      <c r="M122" s="524"/>
      <c r="N122" s="525"/>
      <c r="O122" s="523"/>
      <c r="P122" s="524"/>
      <c r="Q122" s="524"/>
      <c r="R122" s="524"/>
      <c r="S122" s="524"/>
      <c r="T122" s="524"/>
      <c r="U122" s="524"/>
      <c r="V122" s="524"/>
      <c r="W122" s="524"/>
      <c r="X122" s="524"/>
      <c r="Y122" s="525"/>
      <c r="Z122" s="52"/>
      <c r="AA122" s="52"/>
      <c r="AB122" s="52"/>
      <c r="AC122" s="52"/>
      <c r="AD122" s="52"/>
      <c r="AE122" s="52"/>
      <c r="AF122" s="56"/>
      <c r="AG122" s="57"/>
      <c r="AH122" s="58"/>
      <c r="AI122" s="242" t="s">
        <v>606</v>
      </c>
      <c r="AJ122" s="58"/>
      <c r="AK122" s="58"/>
      <c r="AL122" s="58"/>
      <c r="AM122" s="58"/>
      <c r="AN122" s="58"/>
      <c r="AP122" s="65"/>
      <c r="AQ122" s="58"/>
      <c r="AR122" s="58"/>
      <c r="AS122" s="58"/>
      <c r="AT122" s="58"/>
      <c r="AU122" s="64"/>
      <c r="AV122" s="65"/>
      <c r="AW122" s="65"/>
      <c r="AX122" s="97"/>
      <c r="AZ122" s="58"/>
      <c r="BA122" s="59"/>
    </row>
    <row r="123" spans="2:54" ht="14.25" customHeight="1" x14ac:dyDescent="0.15">
      <c r="B123" s="523"/>
      <c r="C123" s="524"/>
      <c r="D123" s="524"/>
      <c r="E123" s="524"/>
      <c r="F123" s="524"/>
      <c r="G123" s="524"/>
      <c r="H123" s="524"/>
      <c r="I123" s="524"/>
      <c r="J123" s="524"/>
      <c r="K123" s="524"/>
      <c r="L123" s="524"/>
      <c r="M123" s="524"/>
      <c r="N123" s="525"/>
      <c r="O123" s="523"/>
      <c r="P123" s="524"/>
      <c r="Q123" s="524"/>
      <c r="R123" s="524"/>
      <c r="S123" s="524"/>
      <c r="T123" s="524"/>
      <c r="U123" s="524"/>
      <c r="V123" s="524"/>
      <c r="W123" s="524"/>
      <c r="X123" s="524"/>
      <c r="Y123" s="525"/>
      <c r="Z123" s="52"/>
      <c r="AA123" s="52"/>
      <c r="AB123" s="52"/>
      <c r="AC123" s="52"/>
      <c r="AD123" s="52"/>
      <c r="AE123" s="52"/>
      <c r="AF123" s="56"/>
      <c r="AG123" s="57" t="s">
        <v>1</v>
      </c>
      <c r="AH123" s="58"/>
      <c r="AI123" s="21" t="s">
        <v>312</v>
      </c>
      <c r="AJ123" s="58"/>
      <c r="AK123" s="58"/>
      <c r="AL123" s="58"/>
      <c r="AM123" s="58"/>
      <c r="AN123" s="58"/>
      <c r="AP123" s="65"/>
      <c r="AQ123" s="58"/>
      <c r="AR123" s="58"/>
      <c r="AS123" s="58"/>
      <c r="AT123" s="58"/>
      <c r="AU123" s="64"/>
      <c r="AV123" s="65"/>
      <c r="AW123" s="65"/>
      <c r="AX123" s="97"/>
      <c r="AZ123" s="58"/>
      <c r="BA123" s="59"/>
    </row>
    <row r="124" spans="2:54" ht="5.0999999999999996" customHeight="1" thickBot="1" x14ac:dyDescent="0.2">
      <c r="B124" s="523"/>
      <c r="C124" s="524"/>
      <c r="D124" s="524"/>
      <c r="E124" s="524"/>
      <c r="F124" s="524"/>
      <c r="G124" s="524"/>
      <c r="H124" s="524"/>
      <c r="I124" s="524"/>
      <c r="J124" s="524"/>
      <c r="K124" s="524"/>
      <c r="L124" s="524"/>
      <c r="M124" s="524"/>
      <c r="N124" s="525"/>
      <c r="O124" s="523"/>
      <c r="P124" s="524"/>
      <c r="Q124" s="524"/>
      <c r="R124" s="524"/>
      <c r="S124" s="524"/>
      <c r="T124" s="524"/>
      <c r="U124" s="524"/>
      <c r="V124" s="524"/>
      <c r="W124" s="524"/>
      <c r="X124" s="524"/>
      <c r="Y124" s="525"/>
      <c r="Z124" s="52"/>
      <c r="AA124" s="52"/>
      <c r="AB124" s="52"/>
      <c r="AC124" s="52"/>
      <c r="AD124" s="52"/>
      <c r="AE124" s="52"/>
      <c r="AF124" s="56"/>
      <c r="AG124" s="67"/>
      <c r="AH124" s="58"/>
      <c r="AI124" s="66"/>
      <c r="AJ124" s="58"/>
      <c r="AK124" s="58"/>
      <c r="AL124" s="58"/>
      <c r="AM124" s="58"/>
      <c r="AN124" s="58"/>
      <c r="AO124" s="58"/>
      <c r="AP124" s="65"/>
      <c r="AQ124" s="65"/>
      <c r="AR124" s="65"/>
      <c r="AS124" s="65"/>
      <c r="AT124" s="65"/>
      <c r="AU124" s="58"/>
      <c r="AV124" s="58"/>
      <c r="AW124" s="58"/>
      <c r="AX124" s="58"/>
      <c r="AY124" s="58"/>
      <c r="AZ124" s="58"/>
      <c r="BA124" s="59"/>
    </row>
    <row r="125" spans="2:54" ht="5.0999999999999996" customHeight="1" x14ac:dyDescent="0.15">
      <c r="B125" s="520" t="s">
        <v>535</v>
      </c>
      <c r="C125" s="521"/>
      <c r="D125" s="521"/>
      <c r="E125" s="521"/>
      <c r="F125" s="521"/>
      <c r="G125" s="521"/>
      <c r="H125" s="521"/>
      <c r="I125" s="521"/>
      <c r="J125" s="521"/>
      <c r="K125" s="521"/>
      <c r="L125" s="521"/>
      <c r="M125" s="521"/>
      <c r="N125" s="522"/>
      <c r="O125" s="520" t="s">
        <v>254</v>
      </c>
      <c r="P125" s="521"/>
      <c r="Q125" s="521"/>
      <c r="R125" s="521"/>
      <c r="S125" s="521"/>
      <c r="T125" s="521"/>
      <c r="U125" s="521"/>
      <c r="V125" s="521"/>
      <c r="W125" s="521"/>
      <c r="X125" s="521"/>
      <c r="Y125" s="522"/>
      <c r="Z125" s="52"/>
      <c r="AA125" s="52"/>
      <c r="AB125" s="52"/>
      <c r="AC125" s="52"/>
      <c r="AD125" s="52"/>
      <c r="AE125" s="52"/>
      <c r="AF125" s="53"/>
      <c r="AG125" s="54"/>
      <c r="AH125" s="54"/>
      <c r="AI125" s="54"/>
      <c r="AJ125" s="54"/>
      <c r="AK125" s="54"/>
      <c r="AL125" s="54"/>
      <c r="AM125" s="54"/>
      <c r="AN125" s="54"/>
      <c r="AO125" s="54"/>
      <c r="AP125" s="54"/>
      <c r="AQ125" s="54"/>
      <c r="AR125" s="54"/>
      <c r="AS125" s="54"/>
      <c r="AT125" s="54"/>
      <c r="AU125" s="54"/>
      <c r="AV125" s="54"/>
      <c r="AW125" s="54"/>
      <c r="AX125" s="54"/>
      <c r="AY125" s="54"/>
      <c r="AZ125" s="54"/>
      <c r="BA125" s="55"/>
    </row>
    <row r="126" spans="2:54" ht="14.25" x14ac:dyDescent="0.15">
      <c r="B126" s="523"/>
      <c r="C126" s="524"/>
      <c r="D126" s="524"/>
      <c r="E126" s="524"/>
      <c r="F126" s="524"/>
      <c r="G126" s="524"/>
      <c r="H126" s="524"/>
      <c r="I126" s="524"/>
      <c r="J126" s="524"/>
      <c r="K126" s="524"/>
      <c r="L126" s="524"/>
      <c r="M126" s="524"/>
      <c r="N126" s="525"/>
      <c r="O126" s="523"/>
      <c r="P126" s="524"/>
      <c r="Q126" s="524"/>
      <c r="R126" s="524"/>
      <c r="S126" s="524"/>
      <c r="T126" s="524"/>
      <c r="U126" s="524"/>
      <c r="V126" s="524"/>
      <c r="W126" s="524"/>
      <c r="X126" s="524"/>
      <c r="Y126" s="525"/>
      <c r="Z126" s="52"/>
      <c r="AA126" s="52"/>
      <c r="AB126" s="52"/>
      <c r="AC126" s="52"/>
      <c r="AD126" s="52"/>
      <c r="AE126" s="52"/>
      <c r="AF126" s="56"/>
      <c r="AG126" s="57" t="s">
        <v>1</v>
      </c>
      <c r="AH126" s="58"/>
      <c r="AI126" s="58" t="s">
        <v>253</v>
      </c>
      <c r="AJ126" s="58"/>
      <c r="AK126" s="58"/>
      <c r="AL126" s="58"/>
      <c r="AM126" s="65"/>
      <c r="AN126" s="58"/>
      <c r="AO126" s="65"/>
      <c r="AP126" s="65"/>
      <c r="AQ126" s="99"/>
      <c r="AR126" s="101"/>
      <c r="AS126" s="58"/>
      <c r="AT126" s="65"/>
      <c r="AU126" s="65"/>
      <c r="AV126" s="65"/>
      <c r="AW126" s="58"/>
      <c r="AX126" s="64"/>
      <c r="AY126" s="58"/>
      <c r="AZ126" s="58"/>
      <c r="BA126" s="59"/>
    </row>
    <row r="127" spans="2:54" ht="5.0999999999999996" customHeight="1" x14ac:dyDescent="0.15">
      <c r="B127" s="523"/>
      <c r="C127" s="524"/>
      <c r="D127" s="524"/>
      <c r="E127" s="524"/>
      <c r="F127" s="524"/>
      <c r="G127" s="524"/>
      <c r="H127" s="524"/>
      <c r="I127" s="524"/>
      <c r="J127" s="524"/>
      <c r="K127" s="524"/>
      <c r="L127" s="524"/>
      <c r="M127" s="524"/>
      <c r="N127" s="525"/>
      <c r="O127" s="523"/>
      <c r="P127" s="524"/>
      <c r="Q127" s="524"/>
      <c r="R127" s="524"/>
      <c r="S127" s="524"/>
      <c r="T127" s="524"/>
      <c r="U127" s="524"/>
      <c r="V127" s="524"/>
      <c r="W127" s="524"/>
      <c r="X127" s="524"/>
      <c r="Y127" s="525"/>
      <c r="Z127" s="52"/>
      <c r="AA127" s="52"/>
      <c r="AB127" s="52"/>
      <c r="AC127" s="52"/>
      <c r="AD127" s="52"/>
      <c r="AE127" s="52"/>
      <c r="AF127" s="56"/>
      <c r="AG127" s="58"/>
      <c r="AH127" s="58"/>
      <c r="AI127" s="58"/>
      <c r="AJ127" s="58"/>
      <c r="AK127" s="58"/>
      <c r="AL127" s="58"/>
      <c r="AM127" s="58"/>
      <c r="AN127" s="58"/>
      <c r="AO127" s="58"/>
      <c r="AP127" s="65"/>
      <c r="AQ127" s="65"/>
      <c r="AR127" s="65"/>
      <c r="AS127" s="65"/>
      <c r="AT127" s="65"/>
      <c r="AU127" s="58"/>
      <c r="AV127" s="58"/>
      <c r="AW127" s="58"/>
      <c r="AX127" s="58"/>
      <c r="AY127" s="58"/>
      <c r="AZ127" s="58"/>
      <c r="BA127" s="59"/>
    </row>
    <row r="128" spans="2:54" ht="14.25" x14ac:dyDescent="0.15">
      <c r="B128" s="523"/>
      <c r="C128" s="524"/>
      <c r="D128" s="524"/>
      <c r="E128" s="524"/>
      <c r="F128" s="524"/>
      <c r="G128" s="524"/>
      <c r="H128" s="524"/>
      <c r="I128" s="524"/>
      <c r="J128" s="524"/>
      <c r="K128" s="524"/>
      <c r="L128" s="524"/>
      <c r="M128" s="524"/>
      <c r="N128" s="525"/>
      <c r="O128" s="523"/>
      <c r="P128" s="524"/>
      <c r="Q128" s="524"/>
      <c r="R128" s="524"/>
      <c r="S128" s="524"/>
      <c r="T128" s="524"/>
      <c r="U128" s="524"/>
      <c r="V128" s="524"/>
      <c r="W128" s="524"/>
      <c r="X128" s="524"/>
      <c r="Y128" s="525"/>
      <c r="Z128" s="52"/>
      <c r="AA128" s="52"/>
      <c r="AB128" s="52"/>
      <c r="AC128" s="52"/>
      <c r="AD128" s="52"/>
      <c r="AE128" s="52"/>
      <c r="AF128" s="56"/>
      <c r="AG128" s="57" t="s">
        <v>1</v>
      </c>
      <c r="AH128" s="58"/>
      <c r="AI128" s="58" t="s">
        <v>586</v>
      </c>
      <c r="AJ128" s="58"/>
      <c r="AK128" s="58"/>
      <c r="AL128" s="58"/>
      <c r="AM128" s="238"/>
      <c r="AN128" s="58"/>
      <c r="AO128" s="238"/>
      <c r="AP128" s="238"/>
      <c r="AQ128" s="239"/>
      <c r="AR128" s="101"/>
      <c r="AS128" s="58"/>
      <c r="AT128" s="238"/>
      <c r="AU128" s="238"/>
      <c r="AV128" s="238"/>
      <c r="AW128" s="58"/>
      <c r="AX128" s="237"/>
      <c r="AY128" s="58"/>
      <c r="AZ128" s="58"/>
      <c r="BA128" s="59"/>
    </row>
    <row r="129" spans="2:53" ht="5.0999999999999996" customHeight="1" x14ac:dyDescent="0.15">
      <c r="B129" s="523"/>
      <c r="C129" s="524"/>
      <c r="D129" s="524"/>
      <c r="E129" s="524"/>
      <c r="F129" s="524"/>
      <c r="G129" s="524"/>
      <c r="H129" s="524"/>
      <c r="I129" s="524"/>
      <c r="J129" s="524"/>
      <c r="K129" s="524"/>
      <c r="L129" s="524"/>
      <c r="M129" s="524"/>
      <c r="N129" s="525"/>
      <c r="O129" s="523"/>
      <c r="P129" s="524"/>
      <c r="Q129" s="524"/>
      <c r="R129" s="524"/>
      <c r="S129" s="524"/>
      <c r="T129" s="524"/>
      <c r="U129" s="524"/>
      <c r="V129" s="524"/>
      <c r="W129" s="524"/>
      <c r="X129" s="524"/>
      <c r="Y129" s="525"/>
      <c r="Z129" s="52"/>
      <c r="AA129" s="52"/>
      <c r="AB129" s="52"/>
      <c r="AC129" s="52"/>
      <c r="AD129" s="52"/>
      <c r="AE129" s="52"/>
      <c r="AF129" s="56"/>
      <c r="AG129" s="58"/>
      <c r="AH129" s="58"/>
      <c r="AI129" s="58"/>
      <c r="AJ129" s="58"/>
      <c r="AK129" s="58"/>
      <c r="AL129" s="58"/>
      <c r="AM129" s="58"/>
      <c r="AN129" s="58"/>
      <c r="AO129" s="58"/>
      <c r="AP129" s="238"/>
      <c r="AQ129" s="238"/>
      <c r="AR129" s="238"/>
      <c r="AS129" s="238"/>
      <c r="AT129" s="238"/>
      <c r="AU129" s="58"/>
      <c r="AV129" s="58"/>
      <c r="AW129" s="58"/>
      <c r="AX129" s="58"/>
      <c r="AY129" s="58"/>
      <c r="AZ129" s="58"/>
      <c r="BA129" s="59"/>
    </row>
    <row r="130" spans="2:53" ht="14.25" customHeight="1" x14ac:dyDescent="0.15">
      <c r="B130" s="523"/>
      <c r="C130" s="524"/>
      <c r="D130" s="524"/>
      <c r="E130" s="524"/>
      <c r="F130" s="524"/>
      <c r="G130" s="524"/>
      <c r="H130" s="524"/>
      <c r="I130" s="524"/>
      <c r="J130" s="524"/>
      <c r="K130" s="524"/>
      <c r="L130" s="524"/>
      <c r="M130" s="524"/>
      <c r="N130" s="525"/>
      <c r="O130" s="523"/>
      <c r="P130" s="524"/>
      <c r="Q130" s="524"/>
      <c r="R130" s="524"/>
      <c r="S130" s="524"/>
      <c r="T130" s="524"/>
      <c r="U130" s="524"/>
      <c r="V130" s="524"/>
      <c r="W130" s="524"/>
      <c r="X130" s="524"/>
      <c r="Y130" s="525"/>
      <c r="Z130" s="52"/>
      <c r="AA130" s="52"/>
      <c r="AB130" s="52"/>
      <c r="AC130" s="52"/>
      <c r="AD130" s="52"/>
      <c r="AE130" s="52"/>
      <c r="AF130" s="56"/>
      <c r="AG130" s="43" t="s">
        <v>191</v>
      </c>
      <c r="AH130" s="58"/>
      <c r="AI130" s="58" t="s">
        <v>235</v>
      </c>
      <c r="AJ130" s="58"/>
      <c r="AK130" s="58"/>
      <c r="AL130" s="58"/>
      <c r="AM130" s="65"/>
      <c r="AN130" s="58"/>
      <c r="AO130" s="58" t="s">
        <v>229</v>
      </c>
      <c r="AP130" s="65"/>
      <c r="AQ130" s="58"/>
      <c r="AR130" s="58"/>
      <c r="AS130" s="58"/>
      <c r="AT130" s="58" t="s">
        <v>8</v>
      </c>
      <c r="AU130" s="610">
        <v>48</v>
      </c>
      <c r="AV130" s="610"/>
      <c r="AW130" s="610"/>
      <c r="AX130" s="58" t="s">
        <v>15</v>
      </c>
      <c r="AY130" s="64" t="s">
        <v>252</v>
      </c>
      <c r="AZ130" s="58"/>
      <c r="BA130" s="59"/>
    </row>
    <row r="131" spans="2:53" ht="14.25" customHeight="1" x14ac:dyDescent="0.15">
      <c r="B131" s="523"/>
      <c r="C131" s="524"/>
      <c r="D131" s="524"/>
      <c r="E131" s="524"/>
      <c r="F131" s="524"/>
      <c r="G131" s="524"/>
      <c r="H131" s="524"/>
      <c r="I131" s="524"/>
      <c r="J131" s="524"/>
      <c r="K131" s="524"/>
      <c r="L131" s="524"/>
      <c r="M131" s="524"/>
      <c r="N131" s="525"/>
      <c r="O131" s="523"/>
      <c r="P131" s="524"/>
      <c r="Q131" s="524"/>
      <c r="R131" s="524"/>
      <c r="S131" s="524"/>
      <c r="T131" s="524"/>
      <c r="U131" s="524"/>
      <c r="V131" s="524"/>
      <c r="W131" s="524"/>
      <c r="X131" s="524"/>
      <c r="Y131" s="525"/>
      <c r="Z131" s="52"/>
      <c r="AA131" s="52"/>
      <c r="AB131" s="52"/>
      <c r="AC131" s="52"/>
      <c r="AD131" s="52"/>
      <c r="AE131" s="52"/>
      <c r="AF131" s="56"/>
      <c r="AG131" s="57"/>
      <c r="AH131" s="58"/>
      <c r="AI131" s="242" t="s">
        <v>606</v>
      </c>
      <c r="AJ131" s="67"/>
      <c r="AK131" s="58"/>
      <c r="AL131" s="58"/>
      <c r="AM131" s="65"/>
      <c r="AN131" s="58"/>
      <c r="AO131" s="58"/>
      <c r="AP131" s="65"/>
      <c r="AQ131" s="58"/>
      <c r="AR131" s="58"/>
      <c r="AS131" s="58"/>
      <c r="AT131" s="58"/>
      <c r="AU131" s="65"/>
      <c r="AV131" s="65"/>
      <c r="AW131" s="65"/>
      <c r="AX131" s="58"/>
      <c r="AY131" s="64"/>
      <c r="AZ131" s="58"/>
      <c r="BA131" s="59"/>
    </row>
    <row r="132" spans="2:53" ht="14.25" customHeight="1" x14ac:dyDescent="0.15">
      <c r="B132" s="523"/>
      <c r="C132" s="524"/>
      <c r="D132" s="524"/>
      <c r="E132" s="524"/>
      <c r="F132" s="524"/>
      <c r="G132" s="524"/>
      <c r="H132" s="524"/>
      <c r="I132" s="524"/>
      <c r="J132" s="524"/>
      <c r="K132" s="524"/>
      <c r="L132" s="524"/>
      <c r="M132" s="524"/>
      <c r="N132" s="525"/>
      <c r="O132" s="523"/>
      <c r="P132" s="524"/>
      <c r="Q132" s="524"/>
      <c r="R132" s="524"/>
      <c r="S132" s="524"/>
      <c r="T132" s="524"/>
      <c r="U132" s="524"/>
      <c r="V132" s="524"/>
      <c r="W132" s="524"/>
      <c r="X132" s="524"/>
      <c r="Y132" s="525"/>
      <c r="Z132" s="52"/>
      <c r="AA132" s="52"/>
      <c r="AB132" s="52"/>
      <c r="AC132" s="52"/>
      <c r="AD132" s="52"/>
      <c r="AE132" s="52"/>
      <c r="AF132" s="56"/>
      <c r="AG132" s="57" t="s">
        <v>1</v>
      </c>
      <c r="AH132" s="58"/>
      <c r="AI132" s="21" t="s">
        <v>310</v>
      </c>
      <c r="AJ132" s="58"/>
      <c r="AK132" s="58"/>
      <c r="AL132" s="58"/>
      <c r="AM132" s="65"/>
      <c r="AN132" s="58"/>
      <c r="AO132" s="58"/>
      <c r="AP132" s="65"/>
      <c r="AQ132" s="58"/>
      <c r="AR132" s="58"/>
      <c r="AS132" s="58"/>
      <c r="AT132" s="58"/>
      <c r="AU132" s="65"/>
      <c r="AV132" s="65"/>
      <c r="AW132" s="65"/>
      <c r="AX132" s="58"/>
      <c r="AY132" s="64"/>
      <c r="AZ132" s="58"/>
      <c r="BA132" s="59"/>
    </row>
    <row r="133" spans="2:53" ht="5.0999999999999996" customHeight="1" thickBot="1" x14ac:dyDescent="0.2">
      <c r="B133" s="526"/>
      <c r="C133" s="527"/>
      <c r="D133" s="527"/>
      <c r="E133" s="527"/>
      <c r="F133" s="527"/>
      <c r="G133" s="527"/>
      <c r="H133" s="527"/>
      <c r="I133" s="527"/>
      <c r="J133" s="527"/>
      <c r="K133" s="527"/>
      <c r="L133" s="527"/>
      <c r="M133" s="527"/>
      <c r="N133" s="528"/>
      <c r="O133" s="526"/>
      <c r="P133" s="527"/>
      <c r="Q133" s="527"/>
      <c r="R133" s="527"/>
      <c r="S133" s="527"/>
      <c r="T133" s="527"/>
      <c r="U133" s="527"/>
      <c r="V133" s="527"/>
      <c r="W133" s="527"/>
      <c r="X133" s="527"/>
      <c r="Y133" s="528"/>
      <c r="Z133" s="52"/>
      <c r="AA133" s="52"/>
      <c r="AB133" s="52"/>
      <c r="AC133" s="52"/>
      <c r="AD133" s="52"/>
      <c r="AE133" s="52"/>
      <c r="AF133" s="56"/>
      <c r="AG133" s="67"/>
      <c r="AH133" s="58"/>
      <c r="AI133" s="66"/>
      <c r="AJ133" s="58"/>
      <c r="AK133" s="58"/>
      <c r="AL133" s="58"/>
      <c r="AM133" s="58"/>
      <c r="AN133" s="58"/>
      <c r="AO133" s="58"/>
      <c r="AP133" s="65"/>
      <c r="AQ133" s="65"/>
      <c r="AR133" s="65"/>
      <c r="AS133" s="65"/>
      <c r="AT133" s="65"/>
      <c r="AU133" s="58"/>
      <c r="AV133" s="58"/>
      <c r="AW133" s="58"/>
      <c r="AX133" s="58"/>
      <c r="AY133" s="58"/>
      <c r="AZ133" s="58"/>
      <c r="BA133" s="59"/>
    </row>
    <row r="134" spans="2:53" ht="5.0999999999999996" customHeight="1" x14ac:dyDescent="0.15">
      <c r="B134" s="520" t="s">
        <v>237</v>
      </c>
      <c r="C134" s="521"/>
      <c r="D134" s="521"/>
      <c r="E134" s="521"/>
      <c r="F134" s="521"/>
      <c r="G134" s="521"/>
      <c r="H134" s="521"/>
      <c r="I134" s="521"/>
      <c r="J134" s="521"/>
      <c r="K134" s="521"/>
      <c r="L134" s="521"/>
      <c r="M134" s="521"/>
      <c r="N134" s="522"/>
      <c r="O134" s="520" t="s">
        <v>236</v>
      </c>
      <c r="P134" s="521"/>
      <c r="Q134" s="521"/>
      <c r="R134" s="521"/>
      <c r="S134" s="521"/>
      <c r="T134" s="521"/>
      <c r="U134" s="521"/>
      <c r="V134" s="521"/>
      <c r="W134" s="521"/>
      <c r="X134" s="521"/>
      <c r="Y134" s="522"/>
      <c r="Z134" s="52"/>
      <c r="AA134" s="52"/>
      <c r="AB134" s="52"/>
      <c r="AC134" s="52"/>
      <c r="AD134" s="52"/>
      <c r="AE134" s="52"/>
      <c r="AF134" s="53"/>
      <c r="AG134" s="54"/>
      <c r="AH134" s="54"/>
      <c r="AI134" s="54"/>
      <c r="AJ134" s="54"/>
      <c r="AK134" s="54"/>
      <c r="AL134" s="54"/>
      <c r="AM134" s="54"/>
      <c r="AN134" s="54"/>
      <c r="AO134" s="54"/>
      <c r="AP134" s="60"/>
      <c r="AQ134" s="60"/>
      <c r="AR134" s="60"/>
      <c r="AS134" s="60"/>
      <c r="AT134" s="60"/>
      <c r="AU134" s="54"/>
      <c r="AV134" s="54"/>
      <c r="AW134" s="54"/>
      <c r="AX134" s="54"/>
      <c r="AY134" s="54"/>
      <c r="AZ134" s="54"/>
      <c r="BA134" s="55"/>
    </row>
    <row r="135" spans="2:53" ht="14.25" customHeight="1" x14ac:dyDescent="0.15">
      <c r="B135" s="523"/>
      <c r="C135" s="524"/>
      <c r="D135" s="524"/>
      <c r="E135" s="524"/>
      <c r="F135" s="524"/>
      <c r="G135" s="524"/>
      <c r="H135" s="524"/>
      <c r="I135" s="524"/>
      <c r="J135" s="524"/>
      <c r="K135" s="524"/>
      <c r="L135" s="524"/>
      <c r="M135" s="524"/>
      <c r="N135" s="525"/>
      <c r="O135" s="523"/>
      <c r="P135" s="524"/>
      <c r="Q135" s="524"/>
      <c r="R135" s="524"/>
      <c r="S135" s="524"/>
      <c r="T135" s="524"/>
      <c r="U135" s="524"/>
      <c r="V135" s="524"/>
      <c r="W135" s="524"/>
      <c r="X135" s="524"/>
      <c r="Y135" s="525"/>
      <c r="Z135" s="52"/>
      <c r="AA135" s="52"/>
      <c r="AB135" s="52"/>
      <c r="AC135" s="52"/>
      <c r="AD135" s="52"/>
      <c r="AE135" s="52"/>
      <c r="AF135" s="56"/>
      <c r="AG135" s="43" t="s">
        <v>191</v>
      </c>
      <c r="AH135" s="58"/>
      <c r="AI135" s="58" t="s">
        <v>230</v>
      </c>
      <c r="AJ135" s="58"/>
      <c r="AK135" s="58"/>
      <c r="AL135" s="58"/>
      <c r="AM135" s="58"/>
      <c r="AN135" s="58"/>
      <c r="AO135" s="58"/>
      <c r="AP135" s="100"/>
      <c r="AQ135" s="65"/>
      <c r="AR135" s="65"/>
      <c r="AS135" s="65"/>
      <c r="AT135" s="58"/>
      <c r="AU135" s="65"/>
      <c r="AV135" s="65"/>
      <c r="AW135" s="65"/>
      <c r="AX135" s="58"/>
      <c r="AY135" s="64"/>
      <c r="AZ135" s="58"/>
      <c r="BA135" s="59"/>
    </row>
    <row r="136" spans="2:53" ht="5.0999999999999996" customHeight="1" x14ac:dyDescent="0.15">
      <c r="B136" s="523"/>
      <c r="C136" s="524"/>
      <c r="D136" s="524"/>
      <c r="E136" s="524"/>
      <c r="F136" s="524"/>
      <c r="G136" s="524"/>
      <c r="H136" s="524"/>
      <c r="I136" s="524"/>
      <c r="J136" s="524"/>
      <c r="K136" s="524"/>
      <c r="L136" s="524"/>
      <c r="M136" s="524"/>
      <c r="N136" s="525"/>
      <c r="O136" s="523"/>
      <c r="P136" s="524"/>
      <c r="Q136" s="524"/>
      <c r="R136" s="524"/>
      <c r="S136" s="524"/>
      <c r="T136" s="524"/>
      <c r="U136" s="524"/>
      <c r="V136" s="524"/>
      <c r="W136" s="524"/>
      <c r="X136" s="524"/>
      <c r="Y136" s="525"/>
      <c r="Z136" s="52"/>
      <c r="AA136" s="52"/>
      <c r="AB136" s="52"/>
      <c r="AC136" s="52"/>
      <c r="AD136" s="52"/>
      <c r="AE136" s="52"/>
      <c r="AF136" s="56"/>
      <c r="AG136" s="57"/>
      <c r="AH136" s="58"/>
      <c r="AI136" s="58"/>
      <c r="AJ136" s="58"/>
      <c r="AK136" s="58"/>
      <c r="AL136" s="58"/>
      <c r="AM136" s="58"/>
      <c r="AN136" s="58"/>
      <c r="AO136" s="58"/>
      <c r="AP136" s="100"/>
      <c r="AQ136" s="65"/>
      <c r="AR136" s="65"/>
      <c r="AS136" s="65"/>
      <c r="AT136" s="58"/>
      <c r="AU136" s="65"/>
      <c r="AV136" s="65"/>
      <c r="AW136" s="65"/>
      <c r="AX136" s="58"/>
      <c r="AY136" s="64"/>
      <c r="AZ136" s="58"/>
      <c r="BA136" s="59"/>
    </row>
    <row r="137" spans="2:53" ht="14.25" customHeight="1" x14ac:dyDescent="0.15">
      <c r="B137" s="523"/>
      <c r="C137" s="524"/>
      <c r="D137" s="524"/>
      <c r="E137" s="524"/>
      <c r="F137" s="524"/>
      <c r="G137" s="524"/>
      <c r="H137" s="524"/>
      <c r="I137" s="524"/>
      <c r="J137" s="524"/>
      <c r="K137" s="524"/>
      <c r="L137" s="524"/>
      <c r="M137" s="524"/>
      <c r="N137" s="525"/>
      <c r="O137" s="523"/>
      <c r="P137" s="524"/>
      <c r="Q137" s="524"/>
      <c r="R137" s="524"/>
      <c r="S137" s="524"/>
      <c r="T137" s="524"/>
      <c r="U137" s="524"/>
      <c r="V137" s="524"/>
      <c r="W137" s="524"/>
      <c r="X137" s="524"/>
      <c r="Y137" s="525"/>
      <c r="Z137" s="52"/>
      <c r="AA137" s="52"/>
      <c r="AB137" s="52"/>
      <c r="AC137" s="52"/>
      <c r="AD137" s="52"/>
      <c r="AE137" s="52"/>
      <c r="AF137" s="56"/>
      <c r="AG137" s="9" t="s">
        <v>1</v>
      </c>
      <c r="AH137" s="58"/>
      <c r="AI137" s="106" t="s">
        <v>311</v>
      </c>
      <c r="AJ137" s="58"/>
      <c r="AK137" s="58"/>
      <c r="AL137" s="58"/>
      <c r="AM137" s="58"/>
      <c r="AN137" s="58"/>
      <c r="AO137" s="58"/>
      <c r="AP137" s="100"/>
      <c r="AQ137" s="65"/>
      <c r="AR137" s="65"/>
      <c r="AS137" s="65"/>
      <c r="AT137" s="58"/>
      <c r="AU137" s="65"/>
      <c r="AV137" s="65"/>
      <c r="AW137" s="65"/>
      <c r="AX137" s="58"/>
      <c r="AY137" s="64"/>
      <c r="AZ137" s="58"/>
      <c r="BA137" s="59"/>
    </row>
    <row r="138" spans="2:53" ht="5.0999999999999996" customHeight="1" thickBot="1" x14ac:dyDescent="0.2">
      <c r="B138" s="526"/>
      <c r="C138" s="527"/>
      <c r="D138" s="527"/>
      <c r="E138" s="527"/>
      <c r="F138" s="527"/>
      <c r="G138" s="527"/>
      <c r="H138" s="527"/>
      <c r="I138" s="527"/>
      <c r="J138" s="527"/>
      <c r="K138" s="527"/>
      <c r="L138" s="527"/>
      <c r="M138" s="527"/>
      <c r="N138" s="528"/>
      <c r="O138" s="526"/>
      <c r="P138" s="527"/>
      <c r="Q138" s="527"/>
      <c r="R138" s="527"/>
      <c r="S138" s="527"/>
      <c r="T138" s="527"/>
      <c r="U138" s="527"/>
      <c r="V138" s="527"/>
      <c r="W138" s="527"/>
      <c r="X138" s="527"/>
      <c r="Y138" s="528"/>
      <c r="Z138" s="52"/>
      <c r="AA138" s="52"/>
      <c r="AB138" s="52"/>
      <c r="AC138" s="52"/>
      <c r="AD138" s="52"/>
      <c r="AE138" s="52"/>
      <c r="AF138" s="61"/>
      <c r="AG138" s="62"/>
      <c r="AH138" s="62"/>
      <c r="AI138" s="62"/>
      <c r="AJ138" s="62"/>
      <c r="AK138" s="62"/>
      <c r="AL138" s="62"/>
      <c r="AM138" s="62"/>
      <c r="AN138" s="62"/>
      <c r="AO138" s="62"/>
      <c r="AP138" s="62"/>
      <c r="AQ138" s="62"/>
      <c r="AR138" s="62"/>
      <c r="AS138" s="62"/>
      <c r="AT138" s="62"/>
      <c r="AU138" s="62"/>
      <c r="AV138" s="62"/>
      <c r="AW138" s="62"/>
      <c r="AX138" s="62"/>
      <c r="AY138" s="62"/>
      <c r="AZ138" s="62"/>
      <c r="BA138" s="63"/>
    </row>
    <row r="139" spans="2:53" ht="4.5" customHeight="1" x14ac:dyDescent="0.15">
      <c r="B139" s="520" t="s">
        <v>524</v>
      </c>
      <c r="C139" s="521"/>
      <c r="D139" s="521"/>
      <c r="E139" s="521"/>
      <c r="F139" s="521"/>
      <c r="G139" s="521"/>
      <c r="H139" s="521"/>
      <c r="I139" s="521"/>
      <c r="J139" s="521"/>
      <c r="K139" s="521"/>
      <c r="L139" s="521"/>
      <c r="M139" s="521"/>
      <c r="N139" s="522"/>
      <c r="O139" s="520" t="s">
        <v>523</v>
      </c>
      <c r="P139" s="521"/>
      <c r="Q139" s="521"/>
      <c r="R139" s="521"/>
      <c r="S139" s="521"/>
      <c r="T139" s="521"/>
      <c r="U139" s="521"/>
      <c r="V139" s="521"/>
      <c r="W139" s="521"/>
      <c r="X139" s="521"/>
      <c r="Y139" s="522"/>
      <c r="Z139" s="52"/>
      <c r="AA139" s="52"/>
      <c r="AB139" s="52"/>
      <c r="AC139" s="52"/>
      <c r="AD139" s="52"/>
      <c r="AE139" s="52"/>
      <c r="AF139" s="171"/>
      <c r="AG139" s="172"/>
      <c r="AH139" s="172"/>
      <c r="AI139" s="172"/>
      <c r="AJ139" s="172"/>
      <c r="AK139" s="172"/>
      <c r="AL139" s="172"/>
      <c r="AM139" s="172"/>
      <c r="AN139" s="172"/>
      <c r="AO139" s="172"/>
      <c r="AP139" s="172"/>
      <c r="AQ139" s="172"/>
      <c r="AR139" s="172"/>
      <c r="AS139" s="172"/>
      <c r="AT139" s="97"/>
      <c r="AU139" s="97"/>
      <c r="AV139" s="172"/>
      <c r="AW139" s="172"/>
      <c r="AX139" s="172"/>
      <c r="AY139" s="172"/>
      <c r="AZ139" s="172"/>
      <c r="BA139" s="173"/>
    </row>
    <row r="140" spans="2:53" ht="14.25" x14ac:dyDescent="0.15">
      <c r="B140" s="523"/>
      <c r="C140" s="524"/>
      <c r="D140" s="524"/>
      <c r="E140" s="524"/>
      <c r="F140" s="524"/>
      <c r="G140" s="524"/>
      <c r="H140" s="524"/>
      <c r="I140" s="524"/>
      <c r="J140" s="524"/>
      <c r="K140" s="524"/>
      <c r="L140" s="524"/>
      <c r="M140" s="524"/>
      <c r="N140" s="525"/>
      <c r="O140" s="523"/>
      <c r="P140" s="524"/>
      <c r="Q140" s="524"/>
      <c r="R140" s="524"/>
      <c r="S140" s="524"/>
      <c r="T140" s="524"/>
      <c r="U140" s="524"/>
      <c r="V140" s="524"/>
      <c r="W140" s="524"/>
      <c r="X140" s="524"/>
      <c r="Y140" s="525"/>
      <c r="Z140" s="52"/>
      <c r="AA140" s="52"/>
      <c r="AB140" s="52"/>
      <c r="AC140" s="52"/>
      <c r="AD140" s="52"/>
      <c r="AE140" s="52"/>
      <c r="AF140" s="170"/>
      <c r="AG140" s="225" t="s">
        <v>488</v>
      </c>
      <c r="AH140" s="103"/>
      <c r="AI140" s="103" t="s">
        <v>570</v>
      </c>
      <c r="AJ140" s="103"/>
      <c r="AK140" s="98"/>
      <c r="AL140" s="98"/>
      <c r="AM140" s="98"/>
      <c r="AN140" s="98"/>
      <c r="AO140" s="98"/>
      <c r="AP140" s="102"/>
      <c r="AQ140" s="102"/>
      <c r="AR140" s="102"/>
      <c r="AS140" s="102"/>
      <c r="AT140" s="102"/>
      <c r="AU140" s="98"/>
      <c r="AV140" s="98"/>
      <c r="AW140" s="98"/>
      <c r="AX140" s="98"/>
      <c r="AY140" s="98"/>
      <c r="AZ140" s="98"/>
      <c r="BA140" s="174"/>
    </row>
    <row r="141" spans="2:53" ht="6" customHeight="1" x14ac:dyDescent="0.15">
      <c r="B141" s="523"/>
      <c r="C141" s="524"/>
      <c r="D141" s="524"/>
      <c r="E141" s="524"/>
      <c r="F141" s="524"/>
      <c r="G141" s="524"/>
      <c r="H141" s="524"/>
      <c r="I141" s="524"/>
      <c r="J141" s="524"/>
      <c r="K141" s="524"/>
      <c r="L141" s="524"/>
      <c r="M141" s="524"/>
      <c r="N141" s="525"/>
      <c r="O141" s="523"/>
      <c r="P141" s="524"/>
      <c r="Q141" s="524"/>
      <c r="R141" s="524"/>
      <c r="S141" s="524"/>
      <c r="T141" s="524"/>
      <c r="U141" s="524"/>
      <c r="V141" s="524"/>
      <c r="W141" s="524"/>
      <c r="X141" s="524"/>
      <c r="Y141" s="525"/>
      <c r="Z141" s="52"/>
      <c r="AA141" s="52"/>
      <c r="AB141" s="52"/>
      <c r="AC141" s="52"/>
      <c r="AD141" s="52"/>
      <c r="AE141" s="52"/>
      <c r="AF141" s="170"/>
      <c r="AG141" s="41"/>
      <c r="AH141" s="103"/>
      <c r="AI141" s="103"/>
      <c r="AJ141" s="103"/>
      <c r="AK141" s="98"/>
      <c r="AL141" s="98"/>
      <c r="AM141" s="98"/>
      <c r="AN141" s="98"/>
      <c r="AO141" s="98"/>
      <c r="AP141" s="102"/>
      <c r="AQ141" s="102"/>
      <c r="AR141" s="102"/>
      <c r="AS141" s="102"/>
      <c r="AT141" s="102"/>
      <c r="AU141" s="98"/>
      <c r="AV141" s="98"/>
      <c r="AW141" s="98"/>
      <c r="AX141" s="98"/>
      <c r="AY141" s="98"/>
      <c r="AZ141" s="98"/>
      <c r="BA141" s="174"/>
    </row>
    <row r="142" spans="2:53" ht="14.25" x14ac:dyDescent="0.15">
      <c r="B142" s="523"/>
      <c r="C142" s="524"/>
      <c r="D142" s="524"/>
      <c r="E142" s="524"/>
      <c r="F142" s="524"/>
      <c r="G142" s="524"/>
      <c r="H142" s="524"/>
      <c r="I142" s="524"/>
      <c r="J142" s="524"/>
      <c r="K142" s="524"/>
      <c r="L142" s="524"/>
      <c r="M142" s="524"/>
      <c r="N142" s="525"/>
      <c r="O142" s="523"/>
      <c r="P142" s="524"/>
      <c r="Q142" s="524"/>
      <c r="R142" s="524"/>
      <c r="S142" s="524"/>
      <c r="T142" s="524"/>
      <c r="U142" s="524"/>
      <c r="V142" s="524"/>
      <c r="W142" s="524"/>
      <c r="X142" s="524"/>
      <c r="Y142" s="525"/>
      <c r="Z142" s="52"/>
      <c r="AA142" s="52"/>
      <c r="AB142" s="52"/>
      <c r="AC142" s="52"/>
      <c r="AD142" s="52"/>
      <c r="AE142" s="52"/>
      <c r="AF142" s="170"/>
      <c r="AG142" s="121" t="s">
        <v>191</v>
      </c>
      <c r="AH142" s="103"/>
      <c r="AI142" s="103" t="s">
        <v>577</v>
      </c>
      <c r="AJ142" s="103"/>
      <c r="AK142" s="98"/>
      <c r="AL142" s="98"/>
      <c r="AM142" s="98"/>
      <c r="AN142" s="98"/>
      <c r="AO142" s="98"/>
      <c r="AP142" s="102"/>
      <c r="AQ142" s="102"/>
      <c r="AR142" s="102"/>
      <c r="AS142" s="102"/>
      <c r="AT142" s="102"/>
      <c r="AU142" s="98"/>
      <c r="AV142" s="98"/>
      <c r="AW142" s="98"/>
      <c r="AX142" s="98"/>
      <c r="AY142" s="98"/>
      <c r="AZ142" s="98"/>
      <c r="BA142" s="174"/>
    </row>
    <row r="143" spans="2:53" ht="4.5" customHeight="1" thickBot="1" x14ac:dyDescent="0.2">
      <c r="B143" s="526"/>
      <c r="C143" s="527"/>
      <c r="D143" s="527"/>
      <c r="E143" s="527"/>
      <c r="F143" s="527"/>
      <c r="G143" s="527"/>
      <c r="H143" s="527"/>
      <c r="I143" s="527"/>
      <c r="J143" s="527"/>
      <c r="K143" s="527"/>
      <c r="L143" s="527"/>
      <c r="M143" s="527"/>
      <c r="N143" s="528"/>
      <c r="O143" s="526"/>
      <c r="P143" s="527"/>
      <c r="Q143" s="527"/>
      <c r="R143" s="527"/>
      <c r="S143" s="527"/>
      <c r="T143" s="527"/>
      <c r="U143" s="527"/>
      <c r="V143" s="527"/>
      <c r="W143" s="527"/>
      <c r="X143" s="527"/>
      <c r="Y143" s="528"/>
      <c r="Z143" s="52"/>
      <c r="AA143" s="52"/>
      <c r="AB143" s="52"/>
      <c r="AC143" s="52"/>
      <c r="AD143" s="52"/>
      <c r="AE143" s="52"/>
      <c r="AF143" s="175"/>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7"/>
    </row>
    <row r="144" spans="2:53" ht="4.5" customHeight="1" x14ac:dyDescent="0.15">
      <c r="B144" s="520" t="s">
        <v>578</v>
      </c>
      <c r="C144" s="521"/>
      <c r="D144" s="521"/>
      <c r="E144" s="521"/>
      <c r="F144" s="521"/>
      <c r="G144" s="521"/>
      <c r="H144" s="521"/>
      <c r="I144" s="521"/>
      <c r="J144" s="521"/>
      <c r="K144" s="521"/>
      <c r="L144" s="521"/>
      <c r="M144" s="521"/>
      <c r="N144" s="522"/>
      <c r="O144" s="520" t="s">
        <v>579</v>
      </c>
      <c r="P144" s="521"/>
      <c r="Q144" s="521"/>
      <c r="R144" s="521"/>
      <c r="S144" s="521"/>
      <c r="T144" s="521"/>
      <c r="U144" s="521"/>
      <c r="V144" s="521"/>
      <c r="W144" s="521"/>
      <c r="X144" s="521"/>
      <c r="Y144" s="522"/>
      <c r="Z144" s="52"/>
      <c r="AA144" s="52"/>
      <c r="AB144" s="52"/>
      <c r="AC144" s="52"/>
      <c r="AD144" s="52"/>
      <c r="AE144" s="52"/>
      <c r="AF144" s="171"/>
      <c r="AG144" s="172"/>
      <c r="AH144" s="172"/>
      <c r="AI144" s="172"/>
      <c r="AJ144" s="172"/>
      <c r="AK144" s="172"/>
      <c r="AL144" s="172"/>
      <c r="AM144" s="172"/>
      <c r="AN144" s="172"/>
      <c r="AO144" s="172"/>
      <c r="AP144" s="172"/>
      <c r="AQ144" s="172"/>
      <c r="AR144" s="172"/>
      <c r="AS144" s="172"/>
      <c r="AT144" s="97"/>
      <c r="AU144" s="97"/>
      <c r="AV144" s="172"/>
      <c r="AW144" s="172"/>
      <c r="AX144" s="172"/>
      <c r="AY144" s="172"/>
      <c r="AZ144" s="172"/>
      <c r="BA144" s="173"/>
    </row>
    <row r="145" spans="2:56" ht="14.25" x14ac:dyDescent="0.15">
      <c r="B145" s="523"/>
      <c r="C145" s="524"/>
      <c r="D145" s="524"/>
      <c r="E145" s="524"/>
      <c r="F145" s="524"/>
      <c r="G145" s="524"/>
      <c r="H145" s="524"/>
      <c r="I145" s="524"/>
      <c r="J145" s="524"/>
      <c r="K145" s="524"/>
      <c r="L145" s="524"/>
      <c r="M145" s="524"/>
      <c r="N145" s="525"/>
      <c r="O145" s="523"/>
      <c r="P145" s="524"/>
      <c r="Q145" s="524"/>
      <c r="R145" s="524"/>
      <c r="S145" s="524"/>
      <c r="T145" s="524"/>
      <c r="U145" s="524"/>
      <c r="V145" s="524"/>
      <c r="W145" s="524"/>
      <c r="X145" s="524"/>
      <c r="Y145" s="525"/>
      <c r="Z145" s="52"/>
      <c r="AA145" s="52"/>
      <c r="AB145" s="52"/>
      <c r="AC145" s="52"/>
      <c r="AD145" s="52"/>
      <c r="AE145" s="52"/>
      <c r="AF145" s="170"/>
      <c r="AG145" s="121" t="s">
        <v>191</v>
      </c>
      <c r="AH145" s="103"/>
      <c r="AI145" s="103" t="s">
        <v>580</v>
      </c>
      <c r="AJ145" s="98"/>
      <c r="AK145" s="98"/>
      <c r="AL145" s="98"/>
      <c r="AM145" s="125" t="s">
        <v>618</v>
      </c>
      <c r="AN145" s="98"/>
      <c r="AO145" s="98"/>
      <c r="AP145" s="102"/>
      <c r="AQ145" s="102"/>
      <c r="AR145" s="102"/>
      <c r="AS145" s="102"/>
      <c r="AT145" s="102"/>
      <c r="AU145" s="98"/>
      <c r="AV145" s="98"/>
      <c r="AW145" s="98"/>
      <c r="AX145" s="98"/>
      <c r="AY145" s="98"/>
      <c r="AZ145" s="98"/>
      <c r="BA145" s="174"/>
    </row>
    <row r="146" spans="2:56" ht="4.5" customHeight="1" x14ac:dyDescent="0.15">
      <c r="B146" s="523"/>
      <c r="C146" s="524"/>
      <c r="D146" s="524"/>
      <c r="E146" s="524"/>
      <c r="F146" s="524"/>
      <c r="G146" s="524"/>
      <c r="H146" s="524"/>
      <c r="I146" s="524"/>
      <c r="J146" s="524"/>
      <c r="K146" s="524"/>
      <c r="L146" s="524"/>
      <c r="M146" s="524"/>
      <c r="N146" s="525"/>
      <c r="O146" s="523"/>
      <c r="P146" s="524"/>
      <c r="Q146" s="524"/>
      <c r="R146" s="524"/>
      <c r="S146" s="524"/>
      <c r="T146" s="524"/>
      <c r="U146" s="524"/>
      <c r="V146" s="524"/>
      <c r="W146" s="524"/>
      <c r="X146" s="524"/>
      <c r="Y146" s="525"/>
      <c r="Z146" s="52"/>
      <c r="AA146" s="52"/>
      <c r="AB146" s="52"/>
      <c r="AC146" s="52"/>
      <c r="AD146" s="52"/>
      <c r="AE146" s="52"/>
      <c r="AF146" s="170"/>
      <c r="AG146" s="41"/>
      <c r="AH146" s="103"/>
      <c r="AI146" s="103"/>
      <c r="AJ146" s="98"/>
      <c r="AK146" s="98"/>
      <c r="AL146" s="98"/>
      <c r="AM146" s="98"/>
      <c r="AN146" s="98"/>
      <c r="AO146" s="98"/>
      <c r="AP146" s="102"/>
      <c r="AQ146" s="102"/>
      <c r="AR146" s="102"/>
      <c r="AS146" s="102"/>
      <c r="AT146" s="102"/>
      <c r="AU146" s="98"/>
      <c r="AV146" s="98"/>
      <c r="AW146" s="98"/>
      <c r="AX146" s="98"/>
      <c r="AY146" s="98"/>
      <c r="AZ146" s="98"/>
      <c r="BA146" s="174"/>
    </row>
    <row r="147" spans="2:56" ht="14.25" x14ac:dyDescent="0.15">
      <c r="B147" s="523"/>
      <c r="C147" s="524"/>
      <c r="D147" s="524"/>
      <c r="E147" s="524"/>
      <c r="F147" s="524"/>
      <c r="G147" s="524"/>
      <c r="H147" s="524"/>
      <c r="I147" s="524"/>
      <c r="J147" s="524"/>
      <c r="K147" s="524"/>
      <c r="L147" s="524"/>
      <c r="M147" s="524"/>
      <c r="N147" s="525"/>
      <c r="O147" s="523"/>
      <c r="P147" s="524"/>
      <c r="Q147" s="524"/>
      <c r="R147" s="524"/>
      <c r="S147" s="524"/>
      <c r="T147" s="524"/>
      <c r="U147" s="524"/>
      <c r="V147" s="524"/>
      <c r="W147" s="524"/>
      <c r="X147" s="524"/>
      <c r="Y147" s="525"/>
      <c r="Z147" s="52"/>
      <c r="AA147" s="52"/>
      <c r="AB147" s="52"/>
      <c r="AC147" s="52"/>
      <c r="AD147" s="52"/>
      <c r="AE147" s="52"/>
      <c r="AF147" s="170"/>
      <c r="AG147" s="225" t="s">
        <v>488</v>
      </c>
      <c r="AH147" s="103"/>
      <c r="AI147" s="103" t="s">
        <v>579</v>
      </c>
      <c r="AJ147" s="98"/>
      <c r="AK147" s="98"/>
      <c r="AL147" s="98"/>
      <c r="AM147" s="98"/>
      <c r="AN147" s="98"/>
      <c r="AO147" s="98"/>
      <c r="AP147" s="102"/>
      <c r="AQ147" s="102"/>
      <c r="AR147" s="102"/>
      <c r="AS147" s="102"/>
      <c r="AT147" s="102"/>
      <c r="AU147" s="98"/>
      <c r="AV147" s="98"/>
      <c r="AW147" s="98"/>
      <c r="AX147" s="98"/>
      <c r="AY147" s="98"/>
      <c r="AZ147" s="98"/>
      <c r="BA147" s="174"/>
    </row>
    <row r="148" spans="2:56" ht="4.5" customHeight="1" thickBot="1" x14ac:dyDescent="0.2">
      <c r="B148" s="526"/>
      <c r="C148" s="527"/>
      <c r="D148" s="527"/>
      <c r="E148" s="527"/>
      <c r="F148" s="527"/>
      <c r="G148" s="527"/>
      <c r="H148" s="527"/>
      <c r="I148" s="527"/>
      <c r="J148" s="527"/>
      <c r="K148" s="527"/>
      <c r="L148" s="527"/>
      <c r="M148" s="527"/>
      <c r="N148" s="528"/>
      <c r="O148" s="526"/>
      <c r="P148" s="527"/>
      <c r="Q148" s="527"/>
      <c r="R148" s="527"/>
      <c r="S148" s="527"/>
      <c r="T148" s="527"/>
      <c r="U148" s="527"/>
      <c r="V148" s="527"/>
      <c r="W148" s="527"/>
      <c r="X148" s="527"/>
      <c r="Y148" s="528"/>
      <c r="Z148" s="52"/>
      <c r="AA148" s="52"/>
      <c r="AB148" s="52"/>
      <c r="AC148" s="52"/>
      <c r="AD148" s="52"/>
      <c r="AE148" s="52"/>
      <c r="AF148" s="175"/>
      <c r="AG148" s="176"/>
      <c r="AH148" s="176"/>
      <c r="AI148" s="176"/>
      <c r="AJ148" s="176"/>
      <c r="AK148" s="176"/>
      <c r="AL148" s="176"/>
      <c r="AM148" s="176"/>
      <c r="AN148" s="176"/>
      <c r="AO148" s="176"/>
      <c r="AP148" s="176"/>
      <c r="AQ148" s="176"/>
      <c r="AR148" s="176"/>
      <c r="AS148" s="176"/>
      <c r="AT148" s="176"/>
      <c r="AU148" s="176"/>
      <c r="AV148" s="176"/>
      <c r="AW148" s="176"/>
      <c r="AX148" s="176"/>
      <c r="AY148" s="176"/>
      <c r="AZ148" s="176"/>
      <c r="BA148" s="177"/>
    </row>
    <row r="149" spans="2:56" ht="8.25" customHeight="1" thickBot="1" x14ac:dyDescent="0.2"/>
    <row r="150" spans="2:56" ht="18.75" customHeight="1" thickBot="1" x14ac:dyDescent="0.2">
      <c r="B150" s="517" t="s">
        <v>627</v>
      </c>
      <c r="C150" s="518"/>
      <c r="D150" s="518"/>
      <c r="E150" s="518"/>
      <c r="F150" s="518"/>
      <c r="G150" s="518"/>
      <c r="H150" s="518"/>
      <c r="I150" s="518"/>
      <c r="J150" s="518"/>
      <c r="K150" s="518"/>
      <c r="L150" s="518"/>
      <c r="M150" s="518"/>
      <c r="N150" s="518"/>
      <c r="O150" s="518"/>
      <c r="P150" s="518"/>
      <c r="Q150" s="518"/>
      <c r="R150" s="518"/>
      <c r="S150" s="518"/>
      <c r="T150" s="518"/>
      <c r="U150" s="518"/>
      <c r="V150" s="519"/>
      <c r="W150" s="32"/>
      <c r="X150" s="32"/>
      <c r="Y150" s="32"/>
      <c r="Z150" s="4"/>
      <c r="AA150" s="4"/>
      <c r="AB150" s="4"/>
      <c r="AC150" s="4"/>
      <c r="AD150" s="4"/>
      <c r="AE150" s="4"/>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4"/>
    </row>
    <row r="151" spans="2:56" ht="5.0999999999999996" customHeight="1" thickBot="1" x14ac:dyDescent="0.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4"/>
      <c r="AA151" s="4"/>
      <c r="AB151" s="4"/>
      <c r="AC151" s="4"/>
      <c r="AD151" s="4"/>
      <c r="AE151" s="4"/>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4"/>
    </row>
    <row r="152" spans="2:56" ht="5.0999999999999996" customHeight="1" x14ac:dyDescent="0.15">
      <c r="B152" s="583" t="s">
        <v>625</v>
      </c>
      <c r="C152" s="584"/>
      <c r="D152" s="584"/>
      <c r="E152" s="584"/>
      <c r="F152" s="584"/>
      <c r="G152" s="584"/>
      <c r="H152" s="584"/>
      <c r="I152" s="584"/>
      <c r="J152" s="584"/>
      <c r="K152" s="584"/>
      <c r="L152" s="584"/>
      <c r="M152" s="584"/>
      <c r="N152" s="585"/>
      <c r="O152" s="592" t="s">
        <v>626</v>
      </c>
      <c r="P152" s="584"/>
      <c r="Q152" s="584"/>
      <c r="R152" s="584"/>
      <c r="S152" s="584"/>
      <c r="T152" s="584"/>
      <c r="U152" s="584"/>
      <c r="V152" s="584"/>
      <c r="W152" s="584"/>
      <c r="X152" s="584"/>
      <c r="Y152" s="585"/>
      <c r="AF152" s="26"/>
      <c r="AG152" s="27"/>
      <c r="AH152" s="27"/>
      <c r="AI152" s="27"/>
      <c r="AJ152" s="27"/>
      <c r="AK152" s="27"/>
      <c r="AL152" s="27"/>
      <c r="AM152" s="27"/>
      <c r="AN152" s="27"/>
      <c r="AO152" s="27"/>
      <c r="AP152" s="27"/>
      <c r="AQ152" s="27"/>
      <c r="AR152" s="27"/>
      <c r="AS152" s="27"/>
      <c r="AT152" s="27"/>
      <c r="AU152" s="27"/>
      <c r="AV152" s="27"/>
      <c r="AW152" s="27"/>
      <c r="AX152" s="27"/>
      <c r="AY152" s="27"/>
      <c r="AZ152" s="27"/>
      <c r="BA152" s="28"/>
    </row>
    <row r="153" spans="2:56" ht="14.25" x14ac:dyDescent="0.15">
      <c r="B153" s="586"/>
      <c r="C153" s="587"/>
      <c r="D153" s="587"/>
      <c r="E153" s="587"/>
      <c r="F153" s="587"/>
      <c r="G153" s="587"/>
      <c r="H153" s="587"/>
      <c r="I153" s="587"/>
      <c r="J153" s="587"/>
      <c r="K153" s="587"/>
      <c r="L153" s="587"/>
      <c r="M153" s="587"/>
      <c r="N153" s="588"/>
      <c r="O153" s="593"/>
      <c r="P153" s="587"/>
      <c r="Q153" s="587"/>
      <c r="R153" s="587"/>
      <c r="S153" s="587"/>
      <c r="T153" s="587"/>
      <c r="U153" s="587"/>
      <c r="V153" s="587"/>
      <c r="W153" s="587"/>
      <c r="X153" s="587"/>
      <c r="Y153" s="588"/>
      <c r="AF153" s="20"/>
      <c r="AG153" s="4"/>
      <c r="AH153" s="32"/>
      <c r="AI153" s="32"/>
      <c r="AJ153" s="32"/>
      <c r="AK153" s="32"/>
      <c r="AL153" s="32"/>
      <c r="AM153" s="32"/>
      <c r="AN153" s="32"/>
      <c r="AO153" s="32"/>
      <c r="AP153" s="32"/>
      <c r="AQ153" s="32"/>
      <c r="AR153" s="32"/>
      <c r="AS153" s="32"/>
      <c r="AT153" s="32"/>
      <c r="AU153" s="32"/>
      <c r="AV153" s="32"/>
      <c r="AW153" s="32"/>
      <c r="AX153" s="32"/>
      <c r="AY153" s="32"/>
      <c r="AZ153" s="32"/>
      <c r="BA153" s="248"/>
    </row>
    <row r="154" spans="2:56" ht="5.0999999999999996" customHeight="1" x14ac:dyDescent="0.15">
      <c r="B154" s="586"/>
      <c r="C154" s="587"/>
      <c r="D154" s="587"/>
      <c r="E154" s="587"/>
      <c r="F154" s="587"/>
      <c r="G154" s="587"/>
      <c r="H154" s="587"/>
      <c r="I154" s="587"/>
      <c r="J154" s="587"/>
      <c r="K154" s="587"/>
      <c r="L154" s="587"/>
      <c r="M154" s="587"/>
      <c r="N154" s="588"/>
      <c r="O154" s="593"/>
      <c r="P154" s="587"/>
      <c r="Q154" s="587"/>
      <c r="R154" s="587"/>
      <c r="S154" s="587"/>
      <c r="T154" s="587"/>
      <c r="U154" s="587"/>
      <c r="V154" s="587"/>
      <c r="W154" s="587"/>
      <c r="X154" s="587"/>
      <c r="Y154" s="588"/>
      <c r="AF154" s="20"/>
      <c r="AG154" s="32"/>
      <c r="AH154" s="32"/>
      <c r="AI154" s="32"/>
      <c r="AJ154" s="32"/>
      <c r="AK154" s="32"/>
      <c r="AL154" s="32"/>
      <c r="AM154" s="32"/>
      <c r="AN154" s="32"/>
      <c r="AO154" s="32"/>
      <c r="AP154" s="32"/>
      <c r="AQ154" s="32"/>
      <c r="AR154" s="32"/>
      <c r="AS154" s="32"/>
      <c r="AT154" s="32"/>
      <c r="AU154" s="32"/>
      <c r="AV154" s="32"/>
      <c r="AW154" s="32"/>
      <c r="AX154" s="32"/>
      <c r="AY154" s="32"/>
      <c r="AZ154" s="32"/>
      <c r="BA154" s="248"/>
    </row>
    <row r="155" spans="2:56" ht="14.25" x14ac:dyDescent="0.15">
      <c r="B155" s="586"/>
      <c r="C155" s="587"/>
      <c r="D155" s="587"/>
      <c r="E155" s="587"/>
      <c r="F155" s="587"/>
      <c r="G155" s="587"/>
      <c r="H155" s="587"/>
      <c r="I155" s="587"/>
      <c r="J155" s="587"/>
      <c r="K155" s="587"/>
      <c r="L155" s="587"/>
      <c r="M155" s="587"/>
      <c r="N155" s="588"/>
      <c r="O155" s="593"/>
      <c r="P155" s="587"/>
      <c r="Q155" s="587"/>
      <c r="R155" s="587"/>
      <c r="S155" s="587"/>
      <c r="T155" s="587"/>
      <c r="U155" s="587"/>
      <c r="V155" s="587"/>
      <c r="W155" s="587"/>
      <c r="X155" s="587"/>
      <c r="Y155" s="588"/>
      <c r="AF155" s="20"/>
      <c r="AG155" s="244" t="s">
        <v>1</v>
      </c>
      <c r="AH155" s="32" t="s">
        <v>624</v>
      </c>
      <c r="AI155" s="32"/>
      <c r="AJ155" s="32"/>
      <c r="AK155" s="32"/>
      <c r="AL155" s="32"/>
      <c r="AM155" s="32"/>
      <c r="AN155" s="32"/>
      <c r="AO155" s="32"/>
      <c r="AP155" s="32"/>
      <c r="AQ155" s="32"/>
      <c r="AR155" s="32"/>
      <c r="AS155" s="32"/>
      <c r="AT155" s="32"/>
      <c r="AU155" s="32"/>
      <c r="AV155" s="32"/>
      <c r="AW155" s="32"/>
      <c r="AX155" s="32"/>
      <c r="AY155" s="32"/>
      <c r="AZ155" s="32"/>
      <c r="BA155" s="248"/>
    </row>
    <row r="156" spans="2:56" ht="5.0999999999999996" customHeight="1" x14ac:dyDescent="0.15">
      <c r="B156" s="586"/>
      <c r="C156" s="587"/>
      <c r="D156" s="587"/>
      <c r="E156" s="587"/>
      <c r="F156" s="587"/>
      <c r="G156" s="587"/>
      <c r="H156" s="587"/>
      <c r="I156" s="587"/>
      <c r="J156" s="587"/>
      <c r="K156" s="587"/>
      <c r="L156" s="587"/>
      <c r="M156" s="587"/>
      <c r="N156" s="588"/>
      <c r="O156" s="593"/>
      <c r="P156" s="587"/>
      <c r="Q156" s="587"/>
      <c r="R156" s="587"/>
      <c r="S156" s="587"/>
      <c r="T156" s="587"/>
      <c r="U156" s="587"/>
      <c r="V156" s="587"/>
      <c r="W156" s="587"/>
      <c r="X156" s="587"/>
      <c r="Y156" s="588"/>
      <c r="AF156" s="245"/>
      <c r="AG156" s="4"/>
      <c r="AH156" s="4"/>
      <c r="AI156" s="4"/>
      <c r="AJ156" s="4"/>
      <c r="AK156" s="4"/>
      <c r="AL156" s="4"/>
      <c r="AM156" s="4"/>
      <c r="AN156" s="4"/>
      <c r="AO156" s="4"/>
      <c r="AP156" s="4"/>
      <c r="AQ156" s="4"/>
      <c r="AR156" s="4"/>
      <c r="AS156" s="4"/>
      <c r="AT156" s="4"/>
      <c r="AU156" s="4"/>
      <c r="AV156" s="4"/>
      <c r="AW156" s="4"/>
      <c r="AX156" s="4"/>
      <c r="AY156" s="4"/>
      <c r="AZ156" s="4"/>
      <c r="BA156" s="6"/>
    </row>
    <row r="157" spans="2:56" ht="8.25" customHeight="1" x14ac:dyDescent="0.15">
      <c r="B157" s="586"/>
      <c r="C157" s="587"/>
      <c r="D157" s="587"/>
      <c r="E157" s="587"/>
      <c r="F157" s="587"/>
      <c r="G157" s="587"/>
      <c r="H157" s="587"/>
      <c r="I157" s="587"/>
      <c r="J157" s="587"/>
      <c r="K157" s="587"/>
      <c r="L157" s="587"/>
      <c r="M157" s="587"/>
      <c r="N157" s="588"/>
      <c r="O157" s="593"/>
      <c r="P157" s="587"/>
      <c r="Q157" s="587"/>
      <c r="R157" s="587"/>
      <c r="S157" s="587"/>
      <c r="T157" s="587"/>
      <c r="U157" s="587"/>
      <c r="V157" s="587"/>
      <c r="W157" s="587"/>
      <c r="X157" s="587"/>
      <c r="Y157" s="588"/>
      <c r="AF157" s="245"/>
      <c r="AG157" s="4"/>
      <c r="AH157" s="4"/>
      <c r="AI157" s="4"/>
      <c r="AJ157" s="4"/>
      <c r="AK157" s="4"/>
      <c r="AL157" s="4"/>
      <c r="AM157" s="4"/>
      <c r="AN157" s="4"/>
      <c r="AO157" s="4"/>
      <c r="AP157" s="4"/>
      <c r="AQ157" s="4"/>
      <c r="AR157" s="4"/>
      <c r="AS157" s="4"/>
      <c r="AT157" s="4"/>
      <c r="AU157" s="4"/>
      <c r="AV157" s="4"/>
      <c r="AW157" s="4"/>
      <c r="AX157" s="4"/>
      <c r="AY157" s="4"/>
      <c r="AZ157" s="4"/>
      <c r="BA157" s="6"/>
    </row>
    <row r="158" spans="2:56" ht="18.75" customHeight="1" x14ac:dyDescent="0.15">
      <c r="B158" s="586"/>
      <c r="C158" s="587"/>
      <c r="D158" s="587"/>
      <c r="E158" s="587"/>
      <c r="F158" s="587"/>
      <c r="G158" s="587"/>
      <c r="H158" s="587"/>
      <c r="I158" s="587"/>
      <c r="J158" s="587"/>
      <c r="K158" s="587"/>
      <c r="L158" s="587"/>
      <c r="M158" s="587"/>
      <c r="N158" s="588"/>
      <c r="O158" s="593"/>
      <c r="P158" s="587"/>
      <c r="Q158" s="587"/>
      <c r="R158" s="587"/>
      <c r="S158" s="587"/>
      <c r="T158" s="587"/>
      <c r="U158" s="587"/>
      <c r="V158" s="587"/>
      <c r="W158" s="587"/>
      <c r="X158" s="587"/>
      <c r="Y158" s="588"/>
      <c r="Z158" s="4"/>
      <c r="AA158" s="4"/>
      <c r="AB158" s="4"/>
      <c r="AC158" s="4"/>
      <c r="AD158" s="4"/>
      <c r="AE158" s="4"/>
      <c r="AF158" s="247"/>
      <c r="AG158" s="121" t="s">
        <v>191</v>
      </c>
      <c r="AH158" s="32" t="s">
        <v>622</v>
      </c>
      <c r="AI158" s="32"/>
      <c r="AJ158" s="32"/>
      <c r="AK158" s="32"/>
      <c r="AL158" s="32"/>
      <c r="AM158" s="32"/>
      <c r="AN158" s="32"/>
      <c r="AO158" s="32"/>
      <c r="AP158" s="32"/>
      <c r="AQ158" s="32"/>
      <c r="AR158" s="32"/>
      <c r="AS158" s="32"/>
      <c r="AT158" s="32"/>
      <c r="AU158" s="32"/>
      <c r="AV158" s="32"/>
      <c r="AW158" s="32"/>
      <c r="AX158" s="32"/>
      <c r="AY158" s="32"/>
      <c r="AZ158" s="32"/>
      <c r="BA158" s="248"/>
      <c r="BB158" s="32"/>
      <c r="BC158" s="32"/>
      <c r="BD158" s="4"/>
    </row>
    <row r="159" spans="2:56" ht="5.0999999999999996" customHeight="1" x14ac:dyDescent="0.15">
      <c r="B159" s="586"/>
      <c r="C159" s="587"/>
      <c r="D159" s="587"/>
      <c r="E159" s="587"/>
      <c r="F159" s="587"/>
      <c r="G159" s="587"/>
      <c r="H159" s="587"/>
      <c r="I159" s="587"/>
      <c r="J159" s="587"/>
      <c r="K159" s="587"/>
      <c r="L159" s="587"/>
      <c r="M159" s="587"/>
      <c r="N159" s="588"/>
      <c r="O159" s="593"/>
      <c r="P159" s="587"/>
      <c r="Q159" s="587"/>
      <c r="R159" s="587"/>
      <c r="S159" s="587"/>
      <c r="T159" s="587"/>
      <c r="U159" s="587"/>
      <c r="V159" s="587"/>
      <c r="W159" s="587"/>
      <c r="X159" s="587"/>
      <c r="Y159" s="588"/>
      <c r="Z159" s="4"/>
      <c r="AA159" s="4"/>
      <c r="AB159" s="4"/>
      <c r="AC159" s="4"/>
      <c r="AD159" s="4"/>
      <c r="AE159" s="4"/>
      <c r="AF159" s="247"/>
      <c r="AG159" s="32"/>
      <c r="AH159" s="32"/>
      <c r="AI159" s="32"/>
      <c r="AJ159" s="32"/>
      <c r="AK159" s="32"/>
      <c r="AL159" s="32"/>
      <c r="AM159" s="32"/>
      <c r="AN159" s="32"/>
      <c r="AO159" s="32"/>
      <c r="AP159" s="32"/>
      <c r="AQ159" s="32"/>
      <c r="AR159" s="32"/>
      <c r="AS159" s="32"/>
      <c r="AT159" s="32"/>
      <c r="AU159" s="32"/>
      <c r="AV159" s="32"/>
      <c r="AW159" s="32"/>
      <c r="AX159" s="32"/>
      <c r="AY159" s="32"/>
      <c r="AZ159" s="32"/>
      <c r="BA159" s="248"/>
      <c r="BB159" s="32"/>
      <c r="BC159" s="32"/>
      <c r="BD159" s="4"/>
    </row>
    <row r="160" spans="2:56" ht="5.0999999999999996" customHeight="1" x14ac:dyDescent="0.15">
      <c r="B160" s="586"/>
      <c r="C160" s="587"/>
      <c r="D160" s="587"/>
      <c r="E160" s="587"/>
      <c r="F160" s="587"/>
      <c r="G160" s="587"/>
      <c r="H160" s="587"/>
      <c r="I160" s="587"/>
      <c r="J160" s="587"/>
      <c r="K160" s="587"/>
      <c r="L160" s="587"/>
      <c r="M160" s="587"/>
      <c r="N160" s="588"/>
      <c r="O160" s="593"/>
      <c r="P160" s="587"/>
      <c r="Q160" s="587"/>
      <c r="R160" s="587"/>
      <c r="S160" s="587"/>
      <c r="T160" s="587"/>
      <c r="U160" s="587"/>
      <c r="V160" s="587"/>
      <c r="W160" s="587"/>
      <c r="X160" s="587"/>
      <c r="Y160" s="588"/>
      <c r="AF160" s="20"/>
      <c r="AG160" s="21"/>
      <c r="AH160" s="21"/>
      <c r="AI160" s="21"/>
      <c r="AJ160" s="21"/>
      <c r="AK160" s="21"/>
      <c r="AL160" s="21"/>
      <c r="AM160" s="21"/>
      <c r="AN160" s="21"/>
      <c r="AO160" s="21"/>
      <c r="AP160" s="21"/>
      <c r="AQ160" s="21"/>
      <c r="AR160" s="21"/>
      <c r="AS160" s="21"/>
      <c r="AT160" s="21"/>
      <c r="AU160" s="21"/>
      <c r="AV160" s="21"/>
      <c r="AW160" s="21"/>
      <c r="AX160" s="21"/>
      <c r="AY160" s="21"/>
      <c r="AZ160" s="21"/>
      <c r="BA160" s="22"/>
    </row>
    <row r="161" spans="2:56" ht="14.25" x14ac:dyDescent="0.15">
      <c r="B161" s="586"/>
      <c r="C161" s="587"/>
      <c r="D161" s="587"/>
      <c r="E161" s="587"/>
      <c r="F161" s="587"/>
      <c r="G161" s="587"/>
      <c r="H161" s="587"/>
      <c r="I161" s="587"/>
      <c r="J161" s="587"/>
      <c r="K161" s="587"/>
      <c r="L161" s="587"/>
      <c r="M161" s="587"/>
      <c r="N161" s="588"/>
      <c r="O161" s="593"/>
      <c r="P161" s="587"/>
      <c r="Q161" s="587"/>
      <c r="R161" s="587"/>
      <c r="S161" s="587"/>
      <c r="T161" s="587"/>
      <c r="U161" s="587"/>
      <c r="V161" s="587"/>
      <c r="W161" s="587"/>
      <c r="X161" s="587"/>
      <c r="Y161" s="588"/>
      <c r="AF161" s="20"/>
      <c r="AG161" s="244" t="s">
        <v>1</v>
      </c>
      <c r="AH161" s="32" t="s">
        <v>623</v>
      </c>
      <c r="AI161" s="21"/>
      <c r="AJ161" s="21"/>
      <c r="AK161" s="21"/>
      <c r="AL161" s="21"/>
      <c r="AM161" s="98"/>
      <c r="AN161" s="21"/>
      <c r="AO161" s="21"/>
      <c r="AP161" s="32"/>
      <c r="AQ161" s="32"/>
      <c r="AR161" s="32"/>
      <c r="AS161" s="32"/>
      <c r="AT161" s="32"/>
      <c r="AU161" s="21"/>
      <c r="AV161" s="21"/>
      <c r="AW161" s="21"/>
      <c r="AX161" s="21"/>
      <c r="AY161" s="21"/>
      <c r="AZ161" s="21"/>
      <c r="BA161" s="22"/>
    </row>
    <row r="162" spans="2:56" ht="5.0999999999999996" customHeight="1" x14ac:dyDescent="0.15">
      <c r="B162" s="586"/>
      <c r="C162" s="587"/>
      <c r="D162" s="587"/>
      <c r="E162" s="587"/>
      <c r="F162" s="587"/>
      <c r="G162" s="587"/>
      <c r="H162" s="587"/>
      <c r="I162" s="587"/>
      <c r="J162" s="587"/>
      <c r="K162" s="587"/>
      <c r="L162" s="587"/>
      <c r="M162" s="587"/>
      <c r="N162" s="588"/>
      <c r="O162" s="593"/>
      <c r="P162" s="587"/>
      <c r="Q162" s="587"/>
      <c r="R162" s="587"/>
      <c r="S162" s="587"/>
      <c r="T162" s="587"/>
      <c r="U162" s="587"/>
      <c r="V162" s="587"/>
      <c r="W162" s="587"/>
      <c r="X162" s="587"/>
      <c r="Y162" s="588"/>
      <c r="AF162" s="20"/>
      <c r="AG162" s="244"/>
      <c r="AH162" s="21"/>
      <c r="AI162" s="21"/>
      <c r="AJ162" s="21"/>
      <c r="AK162" s="21"/>
      <c r="AL162" s="21"/>
      <c r="AM162" s="98"/>
      <c r="AN162" s="21"/>
      <c r="AO162" s="21"/>
      <c r="AP162" s="32"/>
      <c r="AQ162" s="32"/>
      <c r="AR162" s="32"/>
      <c r="AS162" s="32"/>
      <c r="AT162" s="32"/>
      <c r="AU162" s="21"/>
      <c r="AV162" s="21"/>
      <c r="AW162" s="21"/>
      <c r="AX162" s="21"/>
      <c r="AY162" s="21"/>
      <c r="AZ162" s="21"/>
      <c r="BA162" s="22"/>
    </row>
    <row r="163" spans="2:56" ht="15" thickBot="1" x14ac:dyDescent="0.2">
      <c r="B163" s="589"/>
      <c r="C163" s="590"/>
      <c r="D163" s="590"/>
      <c r="E163" s="590"/>
      <c r="F163" s="590"/>
      <c r="G163" s="590"/>
      <c r="H163" s="590"/>
      <c r="I163" s="590"/>
      <c r="J163" s="590"/>
      <c r="K163" s="590"/>
      <c r="L163" s="590"/>
      <c r="M163" s="590"/>
      <c r="N163" s="591"/>
      <c r="O163" s="594"/>
      <c r="P163" s="590"/>
      <c r="Q163" s="590"/>
      <c r="R163" s="590"/>
      <c r="S163" s="590"/>
      <c r="T163" s="590"/>
      <c r="U163" s="590"/>
      <c r="V163" s="590"/>
      <c r="W163" s="590"/>
      <c r="X163" s="590"/>
      <c r="Y163" s="591"/>
      <c r="AF163" s="20"/>
      <c r="AG163" s="4"/>
      <c r="AH163" s="21"/>
      <c r="AI163" s="21"/>
      <c r="AJ163" s="21"/>
      <c r="AK163" s="21"/>
      <c r="AL163" s="21"/>
      <c r="AM163" s="98"/>
      <c r="AN163" s="21"/>
      <c r="AO163" s="21"/>
      <c r="AP163" s="32"/>
      <c r="AQ163" s="32"/>
      <c r="AR163" s="32"/>
      <c r="AS163" s="32"/>
      <c r="AT163" s="32"/>
      <c r="AU163" s="21"/>
      <c r="AV163" s="21"/>
      <c r="AW163" s="21"/>
      <c r="AX163" s="21"/>
      <c r="AY163" s="21"/>
      <c r="AZ163" s="21"/>
      <c r="BA163" s="22"/>
    </row>
    <row r="164" spans="2:56" ht="14.25" x14ac:dyDescent="0.1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AF164" s="245"/>
      <c r="AG164" s="244" t="s">
        <v>1</v>
      </c>
      <c r="AH164" s="4" t="s">
        <v>621</v>
      </c>
      <c r="AI164" s="4"/>
      <c r="AJ164" s="4"/>
      <c r="AK164" s="4"/>
      <c r="AL164" s="4"/>
      <c r="AM164" s="4"/>
      <c r="AN164" s="4"/>
      <c r="AO164" s="4"/>
      <c r="AP164" s="4"/>
      <c r="AQ164" s="4"/>
      <c r="AR164" s="4"/>
      <c r="AS164" s="4"/>
      <c r="AT164" s="4"/>
      <c r="AU164" s="4"/>
      <c r="AV164" s="4"/>
      <c r="AW164" s="4"/>
      <c r="AX164" s="4"/>
      <c r="AY164" s="4"/>
      <c r="AZ164" s="4"/>
      <c r="BA164" s="6"/>
    </row>
    <row r="165" spans="2:56" ht="8.25" customHeight="1" thickBot="1" x14ac:dyDescent="0.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AF165" s="29"/>
      <c r="AG165" s="30"/>
      <c r="AH165" s="30"/>
      <c r="AI165" s="30"/>
      <c r="AJ165" s="30"/>
      <c r="AK165" s="30"/>
      <c r="AL165" s="30"/>
      <c r="AM165" s="30"/>
      <c r="AN165" s="30"/>
      <c r="AO165" s="30"/>
      <c r="AP165" s="30"/>
      <c r="AQ165" s="30"/>
      <c r="AR165" s="30"/>
      <c r="AS165" s="30"/>
      <c r="AT165" s="30"/>
      <c r="AU165" s="30"/>
      <c r="AV165" s="30"/>
      <c r="AW165" s="30"/>
      <c r="AX165" s="30"/>
      <c r="AY165" s="30"/>
      <c r="AZ165" s="30"/>
      <c r="BA165" s="31"/>
    </row>
    <row r="166" spans="2:56" ht="18.75" customHeight="1" x14ac:dyDescent="0.15">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32"/>
      <c r="X166" s="32"/>
      <c r="Y166" s="32"/>
      <c r="Z166" s="4"/>
      <c r="AA166" s="4"/>
      <c r="AB166" s="4"/>
      <c r="AC166" s="4"/>
      <c r="AD166" s="4"/>
      <c r="AE166" s="4"/>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4"/>
    </row>
    <row r="167" spans="2:56" ht="5.0999999999999996" customHeight="1" x14ac:dyDescent="0.1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4"/>
      <c r="AA167" s="4"/>
      <c r="AB167" s="4"/>
      <c r="AC167" s="4"/>
      <c r="AD167" s="4"/>
      <c r="AE167" s="4"/>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4"/>
    </row>
    <row r="168" spans="2:56" ht="5.0999999999999996" customHeight="1" x14ac:dyDescent="0.1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4"/>
      <c r="AA168" s="4"/>
      <c r="AB168" s="4"/>
      <c r="AC168" s="4"/>
      <c r="AD168" s="4"/>
      <c r="AE168" s="4"/>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row>
    <row r="169" spans="2:56" ht="14.25" x14ac:dyDescent="0.1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4"/>
      <c r="AA169" s="4"/>
      <c r="AB169" s="4"/>
      <c r="AC169" s="4"/>
      <c r="AD169" s="4"/>
      <c r="AE169" s="4"/>
      <c r="AF169" s="21"/>
      <c r="AG169" s="244"/>
      <c r="AH169" s="21"/>
      <c r="AI169" s="21"/>
      <c r="AJ169" s="21"/>
      <c r="AK169" s="21"/>
      <c r="AL169" s="21"/>
      <c r="AM169" s="98"/>
      <c r="AN169" s="21"/>
      <c r="AO169" s="21"/>
      <c r="AP169" s="32"/>
      <c r="AQ169" s="32"/>
      <c r="AR169" s="32"/>
      <c r="AS169" s="32"/>
      <c r="AT169" s="32"/>
      <c r="AU169" s="21"/>
      <c r="AV169" s="21"/>
      <c r="AW169" s="21"/>
      <c r="AX169" s="21"/>
      <c r="AY169" s="21"/>
      <c r="AZ169" s="21"/>
      <c r="BA169" s="21"/>
    </row>
    <row r="170" spans="2:56" ht="5.0999999999999996" customHeight="1" x14ac:dyDescent="0.1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4"/>
      <c r="AA170" s="4"/>
      <c r="AB170" s="4"/>
      <c r="AC170" s="4"/>
      <c r="AD170" s="4"/>
      <c r="AE170" s="4"/>
      <c r="AF170" s="21"/>
      <c r="AG170" s="244"/>
      <c r="AH170" s="21"/>
      <c r="AI170" s="21"/>
      <c r="AJ170" s="21"/>
      <c r="AK170" s="21"/>
      <c r="AL170" s="21"/>
      <c r="AM170" s="98"/>
      <c r="AN170" s="21"/>
      <c r="AO170" s="21"/>
      <c r="AP170" s="32"/>
      <c r="AQ170" s="32"/>
      <c r="AR170" s="32"/>
      <c r="AS170" s="32"/>
      <c r="AT170" s="32"/>
      <c r="AU170" s="21"/>
      <c r="AV170" s="21"/>
      <c r="AW170" s="21"/>
      <c r="AX170" s="21"/>
      <c r="AY170" s="21"/>
      <c r="AZ170" s="21"/>
      <c r="BA170" s="21"/>
    </row>
    <row r="171" spans="2:56" ht="14.25" x14ac:dyDescent="0.1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4"/>
      <c r="AA171" s="4"/>
      <c r="AB171" s="4"/>
      <c r="AC171" s="4"/>
      <c r="AD171" s="4"/>
      <c r="AE171" s="4"/>
      <c r="AF171" s="21"/>
      <c r="AG171" s="244"/>
      <c r="AH171" s="21"/>
      <c r="AI171" s="21"/>
      <c r="AJ171" s="21"/>
      <c r="AK171" s="21"/>
      <c r="AL171" s="21"/>
      <c r="AM171" s="98"/>
      <c r="AN171" s="21"/>
      <c r="AO171" s="21"/>
      <c r="AP171" s="32"/>
      <c r="AQ171" s="32"/>
      <c r="AR171" s="32"/>
      <c r="AS171" s="32"/>
      <c r="AT171" s="32"/>
      <c r="AU171" s="21"/>
      <c r="AV171" s="21"/>
      <c r="AW171" s="21"/>
      <c r="AX171" s="21"/>
      <c r="AY171" s="21"/>
      <c r="AZ171" s="21"/>
      <c r="BA171" s="21"/>
    </row>
    <row r="172" spans="2:56" ht="5.0999999999999996" customHeight="1" x14ac:dyDescent="0.1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row>
    <row r="173" spans="2:56" x14ac:dyDescent="0.15">
      <c r="B173" s="3" t="s">
        <v>231</v>
      </c>
      <c r="AF173" s="3" t="s">
        <v>537</v>
      </c>
    </row>
    <row r="174" spans="2:56" x14ac:dyDescent="0.15">
      <c r="B174" s="3" t="s">
        <v>536</v>
      </c>
      <c r="AF174" s="3" t="s">
        <v>538</v>
      </c>
    </row>
    <row r="175" spans="2:56" x14ac:dyDescent="0.15">
      <c r="AH175" s="3" t="s">
        <v>258</v>
      </c>
    </row>
    <row r="176" spans="2:56" x14ac:dyDescent="0.15">
      <c r="B176" s="97"/>
      <c r="D176" s="97"/>
      <c r="AH176" s="3" t="s">
        <v>260</v>
      </c>
    </row>
    <row r="177" spans="1:53" x14ac:dyDescent="0.15">
      <c r="D177" s="183"/>
      <c r="AH177" s="3" t="s">
        <v>259</v>
      </c>
    </row>
    <row r="178" spans="1:53" ht="14.25" thickBot="1" x14ac:dyDescent="0.2">
      <c r="AF178" s="97"/>
      <c r="AG178" s="97"/>
      <c r="AH178" s="97"/>
    </row>
    <row r="179" spans="1:53" ht="15" thickBot="1" x14ac:dyDescent="0.2">
      <c r="A179" s="116"/>
      <c r="B179" s="517" t="s">
        <v>354</v>
      </c>
      <c r="C179" s="518"/>
      <c r="D179" s="518"/>
      <c r="E179" s="518"/>
      <c r="F179" s="518"/>
      <c r="G179" s="518"/>
      <c r="H179" s="518"/>
      <c r="I179" s="518"/>
      <c r="J179" s="518"/>
      <c r="K179" s="518"/>
      <c r="L179" s="518"/>
      <c r="M179" s="518"/>
      <c r="N179" s="518"/>
      <c r="O179" s="518"/>
      <c r="P179" s="518"/>
      <c r="Q179" s="518"/>
      <c r="R179" s="518"/>
      <c r="S179" s="518"/>
      <c r="T179" s="518"/>
      <c r="U179" s="518"/>
      <c r="V179" s="519"/>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row>
    <row r="180" spans="1:53" ht="14.25" thickBot="1" x14ac:dyDescent="0.2">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row>
    <row r="181" spans="1:53" ht="15" thickBot="1" x14ac:dyDescent="0.2">
      <c r="A181" s="116"/>
      <c r="B181" s="496" t="s">
        <v>2</v>
      </c>
      <c r="C181" s="497"/>
      <c r="D181" s="497"/>
      <c r="E181" s="497"/>
      <c r="F181" s="497"/>
      <c r="G181" s="497"/>
      <c r="H181" s="497"/>
      <c r="I181" s="497"/>
      <c r="J181" s="498"/>
      <c r="K181" s="496" t="s">
        <v>347</v>
      </c>
      <c r="L181" s="497"/>
      <c r="M181" s="497"/>
      <c r="N181" s="497"/>
      <c r="O181" s="497"/>
      <c r="P181" s="497"/>
      <c r="Q181" s="497"/>
      <c r="R181" s="497"/>
      <c r="S181" s="497"/>
      <c r="T181" s="497"/>
      <c r="U181" s="497"/>
      <c r="V181" s="497"/>
      <c r="W181" s="497"/>
      <c r="X181" s="497"/>
      <c r="Y181" s="498"/>
      <c r="Z181" s="116"/>
      <c r="AA181" s="116"/>
      <c r="AB181" s="116"/>
      <c r="AC181" s="116"/>
      <c r="AD181" s="116"/>
      <c r="AE181" s="116"/>
      <c r="AF181" s="496" t="s">
        <v>348</v>
      </c>
      <c r="AG181" s="497"/>
      <c r="AH181" s="497"/>
      <c r="AI181" s="497"/>
      <c r="AJ181" s="497"/>
      <c r="AK181" s="497"/>
      <c r="AL181" s="497"/>
      <c r="AM181" s="497"/>
      <c r="AN181" s="497"/>
      <c r="AO181" s="497"/>
      <c r="AP181" s="497"/>
      <c r="AQ181" s="497"/>
      <c r="AR181" s="497"/>
      <c r="AS181" s="497"/>
      <c r="AT181" s="497"/>
      <c r="AU181" s="497"/>
      <c r="AV181" s="497"/>
      <c r="AW181" s="497"/>
      <c r="AX181" s="497"/>
      <c r="AY181" s="497"/>
      <c r="AZ181" s="497"/>
      <c r="BA181" s="498"/>
    </row>
    <row r="182" spans="1:53" ht="13.5" customHeight="1" x14ac:dyDescent="0.15">
      <c r="A182" s="116"/>
      <c r="B182" s="468" t="s">
        <v>349</v>
      </c>
      <c r="C182" s="469"/>
      <c r="D182" s="469"/>
      <c r="E182" s="469"/>
      <c r="F182" s="469"/>
      <c r="G182" s="469"/>
      <c r="H182" s="469"/>
      <c r="I182" s="469"/>
      <c r="J182" s="470"/>
      <c r="K182" s="489" t="s">
        <v>355</v>
      </c>
      <c r="L182" s="489"/>
      <c r="M182" s="489"/>
      <c r="N182" s="489"/>
      <c r="O182" s="489"/>
      <c r="P182" s="489"/>
      <c r="Q182" s="489"/>
      <c r="R182" s="489"/>
      <c r="S182" s="489"/>
      <c r="T182" s="489"/>
      <c r="U182" s="489"/>
      <c r="V182" s="489"/>
      <c r="W182" s="489"/>
      <c r="X182" s="489"/>
      <c r="Y182" s="490"/>
      <c r="Z182" s="116"/>
      <c r="AA182" s="116"/>
      <c r="AB182" s="116"/>
      <c r="AC182" s="116"/>
      <c r="AD182" s="116"/>
      <c r="AE182" s="116"/>
      <c r="AF182" s="604" t="s">
        <v>366</v>
      </c>
      <c r="AG182" s="605"/>
      <c r="AH182" s="605"/>
      <c r="AI182" s="605"/>
      <c r="AJ182" s="605"/>
      <c r="AK182" s="605"/>
      <c r="AL182" s="605"/>
      <c r="AM182" s="605"/>
      <c r="AN182" s="605"/>
      <c r="AO182" s="605"/>
      <c r="AP182" s="606"/>
      <c r="AQ182" s="502" t="s">
        <v>367</v>
      </c>
      <c r="AR182" s="503"/>
      <c r="AS182" s="503"/>
      <c r="AT182" s="503"/>
      <c r="AU182" s="503"/>
      <c r="AV182" s="503"/>
      <c r="AW182" s="503"/>
      <c r="AX182" s="503"/>
      <c r="AY182" s="503"/>
      <c r="AZ182" s="503"/>
      <c r="BA182" s="504"/>
    </row>
    <row r="183" spans="1:53" ht="14.25" customHeight="1" thickBot="1" x14ac:dyDescent="0.2">
      <c r="A183" s="116"/>
      <c r="B183" s="471"/>
      <c r="C183" s="472"/>
      <c r="D183" s="472"/>
      <c r="E183" s="472"/>
      <c r="F183" s="472"/>
      <c r="G183" s="472"/>
      <c r="H183" s="472"/>
      <c r="I183" s="472"/>
      <c r="J183" s="473"/>
      <c r="K183" s="491"/>
      <c r="L183" s="491"/>
      <c r="M183" s="491"/>
      <c r="N183" s="491"/>
      <c r="O183" s="491"/>
      <c r="P183" s="491"/>
      <c r="Q183" s="491"/>
      <c r="R183" s="491"/>
      <c r="S183" s="491"/>
      <c r="T183" s="491"/>
      <c r="U183" s="491"/>
      <c r="V183" s="491"/>
      <c r="W183" s="491"/>
      <c r="X183" s="491"/>
      <c r="Y183" s="492"/>
      <c r="Z183" s="116"/>
      <c r="AA183" s="116"/>
      <c r="AB183" s="116"/>
      <c r="AC183" s="116"/>
      <c r="AD183" s="116"/>
      <c r="AE183" s="116"/>
      <c r="AF183" s="607"/>
      <c r="AG183" s="608"/>
      <c r="AH183" s="608"/>
      <c r="AI183" s="608"/>
      <c r="AJ183" s="608"/>
      <c r="AK183" s="608"/>
      <c r="AL183" s="608"/>
      <c r="AM183" s="608"/>
      <c r="AN183" s="608"/>
      <c r="AO183" s="608"/>
      <c r="AP183" s="609"/>
      <c r="AQ183" s="505"/>
      <c r="AR183" s="506"/>
      <c r="AS183" s="506"/>
      <c r="AT183" s="506"/>
      <c r="AU183" s="506"/>
      <c r="AV183" s="506"/>
      <c r="AW183" s="506"/>
      <c r="AX183" s="506"/>
      <c r="AY183" s="506"/>
      <c r="AZ183" s="506"/>
      <c r="BA183" s="507"/>
    </row>
    <row r="184" spans="1:53" ht="14.25" thickBot="1" x14ac:dyDescent="0.2">
      <c r="A184" s="116"/>
      <c r="B184" s="474"/>
      <c r="C184" s="475"/>
      <c r="D184" s="475"/>
      <c r="E184" s="475"/>
      <c r="F184" s="475"/>
      <c r="G184" s="475"/>
      <c r="H184" s="475"/>
      <c r="I184" s="475"/>
      <c r="J184" s="476"/>
      <c r="K184" s="493"/>
      <c r="L184" s="493"/>
      <c r="M184" s="493"/>
      <c r="N184" s="493"/>
      <c r="O184" s="493"/>
      <c r="P184" s="493"/>
      <c r="Q184" s="493"/>
      <c r="R184" s="493"/>
      <c r="S184" s="493"/>
      <c r="T184" s="493"/>
      <c r="U184" s="493"/>
      <c r="V184" s="493"/>
      <c r="W184" s="493"/>
      <c r="X184" s="493"/>
      <c r="Y184" s="494"/>
      <c r="Z184" s="116"/>
      <c r="AA184" s="116"/>
      <c r="AB184" s="116"/>
      <c r="AC184" s="116"/>
      <c r="AD184" s="116"/>
      <c r="AE184" s="116"/>
      <c r="AF184" s="499" t="s">
        <v>478</v>
      </c>
      <c r="AG184" s="500"/>
      <c r="AH184" s="500"/>
      <c r="AI184" s="500"/>
      <c r="AJ184" s="500"/>
      <c r="AK184" s="500"/>
      <c r="AL184" s="500"/>
      <c r="AM184" s="500"/>
      <c r="AN184" s="500"/>
      <c r="AO184" s="500"/>
      <c r="AP184" s="500"/>
      <c r="AQ184" s="500"/>
      <c r="AR184" s="500"/>
      <c r="AS184" s="500"/>
      <c r="AT184" s="500"/>
      <c r="AU184" s="500"/>
      <c r="AV184" s="500"/>
      <c r="AW184" s="500"/>
      <c r="AX184" s="500"/>
      <c r="AY184" s="500"/>
      <c r="AZ184" s="500"/>
      <c r="BA184" s="501"/>
    </row>
    <row r="185" spans="1:53" ht="14.25" x14ac:dyDescent="0.15">
      <c r="A185" s="116"/>
      <c r="B185" s="84"/>
      <c r="C185" s="84"/>
      <c r="D185" s="84"/>
      <c r="E185" s="84"/>
      <c r="F185" s="84"/>
      <c r="G185" s="84"/>
      <c r="H185" s="84"/>
      <c r="I185" s="84"/>
      <c r="J185" s="84"/>
      <c r="K185" s="122"/>
      <c r="L185" s="122"/>
      <c r="M185" s="122"/>
      <c r="N185" s="122"/>
      <c r="O185" s="122"/>
      <c r="P185" s="122"/>
      <c r="Q185" s="122"/>
      <c r="R185" s="122"/>
      <c r="S185" s="122"/>
      <c r="T185" s="122"/>
      <c r="U185" s="122"/>
      <c r="V185" s="122"/>
      <c r="W185" s="122"/>
      <c r="X185" s="122"/>
      <c r="Y185" s="122"/>
      <c r="Z185" s="116"/>
      <c r="AA185" s="116"/>
      <c r="AB185" s="116"/>
      <c r="AC185" s="116"/>
      <c r="AD185" s="116"/>
      <c r="AE185" s="116"/>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row>
    <row r="186" spans="1:53" ht="14.25" x14ac:dyDescent="0.15">
      <c r="A186" s="116"/>
      <c r="B186" s="84"/>
      <c r="C186" s="84"/>
      <c r="D186" s="84"/>
      <c r="E186" s="84"/>
      <c r="F186" s="84"/>
      <c r="G186" s="84"/>
      <c r="H186" s="84"/>
      <c r="I186" s="84"/>
      <c r="J186" s="84"/>
      <c r="K186" s="122"/>
      <c r="L186" s="122"/>
      <c r="M186" s="122"/>
      <c r="N186" s="122"/>
      <c r="O186" s="122"/>
      <c r="P186" s="122"/>
      <c r="Q186" s="122"/>
      <c r="R186" s="122"/>
      <c r="S186" s="122"/>
      <c r="T186" s="122"/>
      <c r="U186" s="122"/>
      <c r="V186" s="122"/>
      <c r="W186" s="122"/>
      <c r="X186" s="122"/>
      <c r="Y186" s="122"/>
      <c r="Z186" s="116"/>
      <c r="AA186" s="116"/>
      <c r="AB186" s="116"/>
      <c r="AC186" s="116"/>
      <c r="AD186" s="116"/>
      <c r="AE186" s="116"/>
      <c r="AF186" s="78" t="s">
        <v>590</v>
      </c>
      <c r="AG186" s="84"/>
      <c r="AH186" s="84"/>
      <c r="AI186" s="84"/>
      <c r="AJ186" s="84"/>
      <c r="AK186" s="84"/>
      <c r="AL186" s="84"/>
      <c r="AM186" s="84"/>
      <c r="AN186" s="84"/>
      <c r="AO186" s="84"/>
      <c r="AP186" s="84"/>
      <c r="AQ186" s="84"/>
      <c r="AR186" s="84"/>
      <c r="AS186" s="84"/>
      <c r="AT186" s="84"/>
      <c r="AU186" s="84"/>
      <c r="AV186" s="84"/>
      <c r="AW186" s="84"/>
      <c r="AX186" s="84"/>
      <c r="AY186" s="84"/>
      <c r="AZ186" s="84"/>
      <c r="BA186" s="84"/>
    </row>
    <row r="187" spans="1:53" ht="15" thickBot="1" x14ac:dyDescent="0.2">
      <c r="A187" s="116"/>
      <c r="B187" s="84"/>
      <c r="C187" s="84"/>
      <c r="D187" s="84"/>
      <c r="E187" s="84"/>
      <c r="F187" s="84"/>
      <c r="G187" s="84"/>
      <c r="H187" s="84"/>
      <c r="I187" s="84"/>
      <c r="J187" s="84"/>
      <c r="K187" s="122"/>
      <c r="L187" s="122"/>
      <c r="M187" s="122"/>
      <c r="N187" s="122"/>
      <c r="O187" s="122"/>
      <c r="P187" s="122"/>
      <c r="Q187" s="122"/>
      <c r="R187" s="122"/>
      <c r="S187" s="122"/>
      <c r="T187" s="122"/>
      <c r="U187" s="122"/>
      <c r="V187" s="122"/>
      <c r="W187" s="122"/>
      <c r="X187" s="122"/>
      <c r="Y187" s="122"/>
      <c r="Z187" s="116"/>
      <c r="AA187" s="116"/>
      <c r="AB187" s="116"/>
      <c r="AC187" s="116"/>
      <c r="AD187" s="116"/>
      <c r="AE187" s="116"/>
      <c r="AF187" s="78" t="s">
        <v>591</v>
      </c>
      <c r="AG187" s="84"/>
      <c r="AI187" s="84"/>
      <c r="AJ187" s="84"/>
      <c r="AK187" s="84"/>
      <c r="AL187" s="84"/>
      <c r="AM187" s="84"/>
      <c r="AN187" s="84"/>
      <c r="AO187" s="84"/>
      <c r="AP187" s="84"/>
      <c r="AQ187" s="84"/>
      <c r="AR187" s="84"/>
      <c r="AS187" s="84"/>
      <c r="AT187" s="84"/>
      <c r="AU187" s="84"/>
      <c r="AV187" s="84"/>
      <c r="AW187" s="84"/>
      <c r="AX187" s="84"/>
      <c r="AY187" s="84"/>
      <c r="AZ187" s="84"/>
      <c r="BA187" s="84"/>
    </row>
    <row r="188" spans="1:53" ht="15" thickBot="1" x14ac:dyDescent="0.2">
      <c r="B188" s="483" t="s">
        <v>368</v>
      </c>
      <c r="C188" s="484"/>
      <c r="D188" s="484"/>
      <c r="E188" s="484"/>
      <c r="F188" s="484"/>
      <c r="G188" s="485"/>
      <c r="H188" s="486"/>
      <c r="I188" s="487"/>
      <c r="J188" s="487"/>
      <c r="K188" s="487"/>
      <c r="L188" s="487"/>
      <c r="M188" s="487"/>
      <c r="N188" s="487"/>
      <c r="O188" s="487"/>
      <c r="P188" s="487"/>
      <c r="Q188" s="487"/>
      <c r="R188" s="487"/>
      <c r="S188" s="487"/>
      <c r="T188" s="487"/>
      <c r="U188" s="487"/>
      <c r="V188" s="488"/>
      <c r="W188" s="78"/>
      <c r="X188" s="78"/>
      <c r="Y188" s="78"/>
      <c r="Z188" s="78"/>
      <c r="AA188" s="78"/>
      <c r="AB188" s="78"/>
      <c r="AC188" s="78"/>
      <c r="AD188" s="78"/>
      <c r="AE188" s="78"/>
      <c r="AF188" s="78" t="s">
        <v>532</v>
      </c>
      <c r="AG188" s="78"/>
      <c r="AH188" s="78"/>
      <c r="AI188" s="78"/>
      <c r="AJ188" s="78"/>
      <c r="AK188" s="78"/>
      <c r="AL188" s="78"/>
      <c r="AM188" s="78"/>
      <c r="AN188" s="78"/>
      <c r="AO188" s="78"/>
      <c r="AP188" s="78"/>
      <c r="AQ188" s="78"/>
      <c r="AR188" s="78"/>
      <c r="AS188" s="78"/>
      <c r="AT188" s="78"/>
      <c r="AU188" s="78"/>
      <c r="AV188" s="78"/>
      <c r="AW188" s="78"/>
      <c r="AX188" s="78"/>
      <c r="AY188" s="78"/>
      <c r="AZ188" s="78"/>
      <c r="BA188" s="78"/>
    </row>
    <row r="189" spans="1:53" x14ac:dyDescent="0.15">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row>
    <row r="190" spans="1:53" ht="14.25" thickBot="1" x14ac:dyDescent="0.2">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row>
    <row r="191" spans="1:53" ht="15" thickBot="1" x14ac:dyDescent="0.2">
      <c r="B191" s="496" t="s">
        <v>2</v>
      </c>
      <c r="C191" s="497"/>
      <c r="D191" s="497"/>
      <c r="E191" s="497"/>
      <c r="F191" s="497"/>
      <c r="G191" s="497"/>
      <c r="H191" s="497"/>
      <c r="I191" s="497"/>
      <c r="J191" s="498"/>
      <c r="K191" s="496" t="s">
        <v>347</v>
      </c>
      <c r="L191" s="497"/>
      <c r="M191" s="497"/>
      <c r="N191" s="497"/>
      <c r="O191" s="497"/>
      <c r="P191" s="497"/>
      <c r="Q191" s="497"/>
      <c r="R191" s="497"/>
      <c r="S191" s="497"/>
      <c r="T191" s="497"/>
      <c r="U191" s="497"/>
      <c r="V191" s="497"/>
      <c r="W191" s="497"/>
      <c r="X191" s="497"/>
      <c r="Y191" s="498"/>
      <c r="Z191" s="78"/>
      <c r="AA191" s="78"/>
      <c r="AB191" s="78"/>
      <c r="AC191" s="78"/>
      <c r="AD191" s="78"/>
      <c r="AE191" s="78"/>
      <c r="AF191" s="496" t="s">
        <v>348</v>
      </c>
      <c r="AG191" s="497"/>
      <c r="AH191" s="497"/>
      <c r="AI191" s="497"/>
      <c r="AJ191" s="497"/>
      <c r="AK191" s="497"/>
      <c r="AL191" s="497"/>
      <c r="AM191" s="497"/>
      <c r="AN191" s="497"/>
      <c r="AO191" s="497"/>
      <c r="AP191" s="497"/>
      <c r="AQ191" s="497"/>
      <c r="AR191" s="497"/>
      <c r="AS191" s="497"/>
      <c r="AT191" s="497"/>
      <c r="AU191" s="497"/>
      <c r="AV191" s="497"/>
      <c r="AW191" s="497"/>
      <c r="AX191" s="497"/>
      <c r="AY191" s="497"/>
      <c r="AZ191" s="497"/>
      <c r="BA191" s="498"/>
    </row>
    <row r="192" spans="1:53" x14ac:dyDescent="0.15">
      <c r="B192" s="468" t="s">
        <v>352</v>
      </c>
      <c r="C192" s="469"/>
      <c r="D192" s="469"/>
      <c r="E192" s="469"/>
      <c r="F192" s="469"/>
      <c r="G192" s="469"/>
      <c r="H192" s="469"/>
      <c r="I192" s="469"/>
      <c r="J192" s="470"/>
      <c r="K192" s="477" t="s">
        <v>369</v>
      </c>
      <c r="L192" s="477"/>
      <c r="M192" s="477"/>
      <c r="N192" s="477"/>
      <c r="O192" s="477"/>
      <c r="P192" s="477"/>
      <c r="Q192" s="477"/>
      <c r="R192" s="477"/>
      <c r="S192" s="477"/>
      <c r="T192" s="477"/>
      <c r="U192" s="477"/>
      <c r="V192" s="477"/>
      <c r="W192" s="477"/>
      <c r="X192" s="477"/>
      <c r="Y192" s="478"/>
      <c r="Z192" s="78"/>
      <c r="AA192" s="78"/>
      <c r="AB192" s="78"/>
      <c r="AC192" s="78"/>
      <c r="AD192" s="78"/>
      <c r="AE192" s="78"/>
      <c r="AF192" s="595" t="s">
        <v>370</v>
      </c>
      <c r="AG192" s="596"/>
      <c r="AH192" s="596"/>
      <c r="AI192" s="596"/>
      <c r="AJ192" s="596"/>
      <c r="AK192" s="596"/>
      <c r="AL192" s="596"/>
      <c r="AM192" s="596"/>
      <c r="AN192" s="596"/>
      <c r="AO192" s="596"/>
      <c r="AP192" s="596"/>
      <c r="AQ192" s="596"/>
      <c r="AR192" s="596"/>
      <c r="AS192" s="596"/>
      <c r="AT192" s="596"/>
      <c r="AU192" s="596"/>
      <c r="AV192" s="596"/>
      <c r="AW192" s="596"/>
      <c r="AX192" s="596"/>
      <c r="AY192" s="596"/>
      <c r="AZ192" s="596"/>
      <c r="BA192" s="597"/>
    </row>
    <row r="193" spans="2:53" x14ac:dyDescent="0.15">
      <c r="B193" s="471"/>
      <c r="C193" s="472"/>
      <c r="D193" s="472"/>
      <c r="E193" s="472"/>
      <c r="F193" s="472"/>
      <c r="G193" s="472"/>
      <c r="H193" s="472"/>
      <c r="I193" s="472"/>
      <c r="J193" s="473"/>
      <c r="K193" s="479"/>
      <c r="L193" s="479"/>
      <c r="M193" s="479"/>
      <c r="N193" s="479"/>
      <c r="O193" s="479"/>
      <c r="P193" s="479"/>
      <c r="Q193" s="479"/>
      <c r="R193" s="479"/>
      <c r="S193" s="479"/>
      <c r="T193" s="479"/>
      <c r="U193" s="479"/>
      <c r="V193" s="479"/>
      <c r="W193" s="479"/>
      <c r="X193" s="479"/>
      <c r="Y193" s="480"/>
      <c r="Z193" s="78"/>
      <c r="AA193" s="78"/>
      <c r="AB193" s="78"/>
      <c r="AC193" s="78"/>
      <c r="AD193" s="78"/>
      <c r="AE193" s="78"/>
      <c r="AF193" s="598"/>
      <c r="AG193" s="599"/>
      <c r="AH193" s="599"/>
      <c r="AI193" s="599"/>
      <c r="AJ193" s="599"/>
      <c r="AK193" s="599"/>
      <c r="AL193" s="599"/>
      <c r="AM193" s="599"/>
      <c r="AN193" s="599"/>
      <c r="AO193" s="599"/>
      <c r="AP193" s="599"/>
      <c r="AQ193" s="599"/>
      <c r="AR193" s="599"/>
      <c r="AS193" s="599"/>
      <c r="AT193" s="599"/>
      <c r="AU193" s="599"/>
      <c r="AV193" s="599"/>
      <c r="AW193" s="599"/>
      <c r="AX193" s="599"/>
      <c r="AY193" s="599"/>
      <c r="AZ193" s="599"/>
      <c r="BA193" s="600"/>
    </row>
    <row r="194" spans="2:53" ht="14.25" thickBot="1" x14ac:dyDescent="0.2">
      <c r="B194" s="474"/>
      <c r="C194" s="475"/>
      <c r="D194" s="475"/>
      <c r="E194" s="475"/>
      <c r="F194" s="475"/>
      <c r="G194" s="475"/>
      <c r="H194" s="475"/>
      <c r="I194" s="475"/>
      <c r="J194" s="476"/>
      <c r="K194" s="481"/>
      <c r="L194" s="481"/>
      <c r="M194" s="481"/>
      <c r="N194" s="481"/>
      <c r="O194" s="481"/>
      <c r="P194" s="481"/>
      <c r="Q194" s="481"/>
      <c r="R194" s="481"/>
      <c r="S194" s="481"/>
      <c r="T194" s="481"/>
      <c r="U194" s="481"/>
      <c r="V194" s="481"/>
      <c r="W194" s="481"/>
      <c r="X194" s="481"/>
      <c r="Y194" s="482"/>
      <c r="Z194" s="78"/>
      <c r="AA194" s="78"/>
      <c r="AB194" s="78"/>
      <c r="AC194" s="78"/>
      <c r="AD194" s="78"/>
      <c r="AE194" s="78"/>
      <c r="AF194" s="601" t="s">
        <v>478</v>
      </c>
      <c r="AG194" s="602"/>
      <c r="AH194" s="602"/>
      <c r="AI194" s="602"/>
      <c r="AJ194" s="602"/>
      <c r="AK194" s="602"/>
      <c r="AL194" s="602"/>
      <c r="AM194" s="602"/>
      <c r="AN194" s="602"/>
      <c r="AO194" s="602"/>
      <c r="AP194" s="602"/>
      <c r="AQ194" s="602"/>
      <c r="AR194" s="602"/>
      <c r="AS194" s="602"/>
      <c r="AT194" s="602"/>
      <c r="AU194" s="602"/>
      <c r="AV194" s="602"/>
      <c r="AW194" s="602"/>
      <c r="AX194" s="602"/>
      <c r="AY194" s="602"/>
      <c r="AZ194" s="602"/>
      <c r="BA194" s="603"/>
    </row>
    <row r="195" spans="2:53" x14ac:dyDescent="0.15">
      <c r="AF195" s="78" t="s">
        <v>592</v>
      </c>
    </row>
    <row r="196" spans="2:53" x14ac:dyDescent="0.15">
      <c r="AF196" s="78" t="s">
        <v>532</v>
      </c>
    </row>
  </sheetData>
  <mergeCells count="105">
    <mergeCell ref="AT7:BA7"/>
    <mergeCell ref="R12:U12"/>
    <mergeCell ref="V12:X12"/>
    <mergeCell ref="Y12:BA12"/>
    <mergeCell ref="N12:Q12"/>
    <mergeCell ref="B2:BA5"/>
    <mergeCell ref="AR6:AS6"/>
    <mergeCell ref="B8:G10"/>
    <mergeCell ref="H8:J8"/>
    <mergeCell ref="K8:BA8"/>
    <mergeCell ref="H9:BA10"/>
    <mergeCell ref="B11:G11"/>
    <mergeCell ref="H11:BA11"/>
    <mergeCell ref="B14:G14"/>
    <mergeCell ref="H14:V14"/>
    <mergeCell ref="B16:N16"/>
    <mergeCell ref="O16:Y16"/>
    <mergeCell ref="AF16:BA16"/>
    <mergeCell ref="W14:AB14"/>
    <mergeCell ref="B12:G12"/>
    <mergeCell ref="H12:M12"/>
    <mergeCell ref="B54:N58"/>
    <mergeCell ref="O54:Y58"/>
    <mergeCell ref="O44:Y48"/>
    <mergeCell ref="B17:N43"/>
    <mergeCell ref="O17:Y43"/>
    <mergeCell ref="B44:N48"/>
    <mergeCell ref="B49:N53"/>
    <mergeCell ref="AR28:AZ28"/>
    <mergeCell ref="AR29:AZ29"/>
    <mergeCell ref="AQ30:AZ30"/>
    <mergeCell ref="AH37:AZ38"/>
    <mergeCell ref="O49:Y53"/>
    <mergeCell ref="AP70:AT70"/>
    <mergeCell ref="B74:N78"/>
    <mergeCell ref="O74:Y78"/>
    <mergeCell ref="AV61:AW61"/>
    <mergeCell ref="AJ62:AK62"/>
    <mergeCell ref="AM62:AN62"/>
    <mergeCell ref="AS62:AT62"/>
    <mergeCell ref="AV62:AW62"/>
    <mergeCell ref="AJ63:AK63"/>
    <mergeCell ref="AJ64:AK64"/>
    <mergeCell ref="AM64:AN64"/>
    <mergeCell ref="B69:N73"/>
    <mergeCell ref="O69:Y73"/>
    <mergeCell ref="B59:N68"/>
    <mergeCell ref="O59:Y68"/>
    <mergeCell ref="AS63:AT63"/>
    <mergeCell ref="AV63:AW63"/>
    <mergeCell ref="AJ61:AK61"/>
    <mergeCell ref="AM61:AN61"/>
    <mergeCell ref="AS61:AT61"/>
    <mergeCell ref="AM63:AN63"/>
    <mergeCell ref="B79:N83"/>
    <mergeCell ref="O79:Y83"/>
    <mergeCell ref="B99:N103"/>
    <mergeCell ref="O99:Y103"/>
    <mergeCell ref="B104:N108"/>
    <mergeCell ref="O104:Y108"/>
    <mergeCell ref="B84:N88"/>
    <mergeCell ref="O84:Y88"/>
    <mergeCell ref="B89:N93"/>
    <mergeCell ref="O89:Y93"/>
    <mergeCell ref="B94:N98"/>
    <mergeCell ref="O94:Y98"/>
    <mergeCell ref="B109:N115"/>
    <mergeCell ref="O109:Y115"/>
    <mergeCell ref="AN111:AZ111"/>
    <mergeCell ref="B117:V117"/>
    <mergeCell ref="B119:N119"/>
    <mergeCell ref="O119:Y119"/>
    <mergeCell ref="AF119:BA119"/>
    <mergeCell ref="B120:N124"/>
    <mergeCell ref="O120:Y124"/>
    <mergeCell ref="B150:V150"/>
    <mergeCell ref="B125:N133"/>
    <mergeCell ref="O125:Y133"/>
    <mergeCell ref="AU130:AW130"/>
    <mergeCell ref="B134:N138"/>
    <mergeCell ref="O134:Y138"/>
    <mergeCell ref="B139:N143"/>
    <mergeCell ref="O139:Y143"/>
    <mergeCell ref="B144:N148"/>
    <mergeCell ref="O144:Y148"/>
    <mergeCell ref="B152:N163"/>
    <mergeCell ref="O152:Y163"/>
    <mergeCell ref="B192:J194"/>
    <mergeCell ref="K192:Y194"/>
    <mergeCell ref="AF192:BA193"/>
    <mergeCell ref="AF194:BA194"/>
    <mergeCell ref="B179:V179"/>
    <mergeCell ref="B181:J181"/>
    <mergeCell ref="K181:Y181"/>
    <mergeCell ref="AF181:BA181"/>
    <mergeCell ref="B182:J184"/>
    <mergeCell ref="K182:Y184"/>
    <mergeCell ref="B188:G188"/>
    <mergeCell ref="H188:V188"/>
    <mergeCell ref="B191:J191"/>
    <mergeCell ref="K191:Y191"/>
    <mergeCell ref="AF191:BA191"/>
    <mergeCell ref="AF182:AP183"/>
    <mergeCell ref="AQ182:BA183"/>
    <mergeCell ref="AF184:BA184"/>
  </mergeCells>
  <phoneticPr fontId="25"/>
  <conditionalFormatting sqref="AD14 AH14">
    <cfRule type="expression" dxfId="2" priority="8">
      <formula>OR($AD$14="■",$AH$14="■")</formula>
    </cfRule>
    <cfRule type="cellIs" dxfId="1" priority="9" operator="equal">
      <formula>"□"</formula>
    </cfRule>
  </conditionalFormatting>
  <conditionalFormatting sqref="B69:Y73 AF69:BA73 B79:Y83 AF79:BA83 AF17:BA24">
    <cfRule type="expression" dxfId="0" priority="1">
      <formula>$AH$14="■"</formula>
    </cfRule>
  </conditionalFormatting>
  <dataValidations count="3">
    <dataValidation type="list" allowBlank="1" showInputMessage="1" showErrorMessage="1" sqref="AG121:AG123 AG50:AG52 AG55:AG57 AG67 AG110 AG90:AG92 AG45:AG47 AG130:AG132 AG85:AG87 AG60 AG95:AG97 AG100:AG102 AG70:AG72 AG105:AG107 AG135:AG137 AG147 AG114 AG75:AG77 AG126 AG18 AG80:AG82 AG23 AG33 AG25:AG27 AI26:AI27 AG20 AG35 AG140 AG142 AD14 AH14 AG40:AG42 AG128 AG169:AG171 AG145 AG164 AG161:AG162 AG155 AG158">
      <formula1>"□,■"</formula1>
    </dataValidation>
    <dataValidation type="list" allowBlank="1" showInputMessage="1" showErrorMessage="1" sqref="N12">
      <formula1>"都,道,府,県"</formula1>
    </dataValidation>
    <dataValidation type="list" allowBlank="1" showInputMessage="1" showErrorMessage="1" sqref="V12">
      <formula1>"市,区,郡"</formula1>
    </dataValidation>
  </dataValidations>
  <printOptions horizontalCentered="1"/>
  <pageMargins left="0.23622047244094491" right="0.23622047244094491" top="0.55118110236220474" bottom="0.55118110236220474" header="0" footer="0"/>
  <pageSetup paperSize="9" scale="36"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0"/>
  <sheetViews>
    <sheetView view="pageBreakPreview" zoomScale="70" zoomScaleNormal="85" zoomScaleSheetLayoutView="70" workbookViewId="0">
      <selection activeCell="A25" sqref="A25"/>
    </sheetView>
  </sheetViews>
  <sheetFormatPr defaultColWidth="2.5" defaultRowHeight="13.5" x14ac:dyDescent="0.15"/>
  <cols>
    <col min="1" max="16384" width="2.5" style="3"/>
  </cols>
  <sheetData>
    <row r="1" spans="2:61" s="1" customFormat="1" ht="12.75" customHeight="1" x14ac:dyDescent="0.15"/>
    <row r="2" spans="2:61" s="1" customFormat="1" ht="12.75" customHeight="1" x14ac:dyDescent="0.15">
      <c r="B2" s="644" t="s">
        <v>522</v>
      </c>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4"/>
      <c r="AO2" s="644"/>
      <c r="AP2" s="644"/>
      <c r="AQ2" s="644"/>
      <c r="AR2" s="644"/>
      <c r="AS2" s="644"/>
      <c r="AT2" s="644"/>
      <c r="AU2" s="644"/>
      <c r="AV2" s="644"/>
      <c r="AW2" s="644"/>
      <c r="AX2" s="644"/>
      <c r="AY2" s="644"/>
      <c r="AZ2" s="644"/>
      <c r="BA2" s="644"/>
      <c r="BB2" s="644"/>
      <c r="BC2" s="644"/>
      <c r="BD2" s="644"/>
      <c r="BE2" s="644"/>
      <c r="BF2" s="644"/>
      <c r="BG2" s="644"/>
      <c r="BH2" s="644"/>
      <c r="BI2" s="644"/>
    </row>
    <row r="3" spans="2:61" s="1" customFormat="1" ht="12.75" customHeight="1" x14ac:dyDescent="0.15">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644"/>
      <c r="BH3" s="644"/>
      <c r="BI3" s="644"/>
    </row>
    <row r="4" spans="2:61" s="1" customFormat="1" ht="12.75" customHeight="1" x14ac:dyDescent="0.15">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row>
    <row r="5" spans="2:61" s="1" customFormat="1" ht="12.75" customHeight="1" x14ac:dyDescent="0.15">
      <c r="B5" s="644"/>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44"/>
      <c r="AJ5" s="644"/>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row>
    <row r="6" spans="2:61" ht="14.25" customHeight="1" thickBot="1" x14ac:dyDescent="0.2">
      <c r="B6" s="2"/>
      <c r="C6" s="2"/>
      <c r="D6" s="2"/>
      <c r="E6" s="2"/>
      <c r="F6" s="2"/>
      <c r="G6" s="2"/>
      <c r="H6" s="2"/>
      <c r="I6" s="2"/>
      <c r="J6" s="2"/>
      <c r="K6" s="2"/>
      <c r="L6" s="2"/>
      <c r="M6" s="7"/>
      <c r="N6" s="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645"/>
      <c r="AU6" s="645"/>
      <c r="AV6" s="645"/>
      <c r="AW6" s="645"/>
      <c r="AX6" s="645"/>
      <c r="AY6" s="645"/>
      <c r="AZ6" s="645"/>
      <c r="BA6" s="645"/>
      <c r="BB6" s="645"/>
      <c r="BC6" s="8"/>
      <c r="BD6" s="8"/>
      <c r="BE6" s="8"/>
    </row>
    <row r="7" spans="2:61" s="14" customFormat="1" ht="18" customHeight="1" thickBot="1" x14ac:dyDescent="0.2">
      <c r="B7" s="123"/>
      <c r="C7" s="123"/>
      <c r="D7" s="123"/>
      <c r="E7" s="123"/>
      <c r="F7" s="124"/>
      <c r="G7" s="12"/>
      <c r="H7" s="12"/>
      <c r="I7" s="12"/>
      <c r="J7" s="12"/>
      <c r="K7" s="12"/>
      <c r="L7" s="12"/>
      <c r="M7" s="12"/>
      <c r="N7" s="12"/>
      <c r="O7" s="12"/>
      <c r="P7" s="12"/>
      <c r="Q7" s="12"/>
      <c r="R7" s="12"/>
      <c r="S7" s="12"/>
      <c r="T7" s="12"/>
      <c r="U7" s="646" t="s">
        <v>371</v>
      </c>
      <c r="V7" s="647"/>
      <c r="W7" s="647"/>
      <c r="X7" s="647"/>
      <c r="Y7" s="647"/>
      <c r="Z7" s="648"/>
      <c r="AA7" s="566"/>
      <c r="AB7" s="566"/>
      <c r="AC7" s="566"/>
      <c r="AD7" s="566"/>
      <c r="AE7" s="566"/>
      <c r="AF7" s="566"/>
      <c r="AG7" s="566"/>
      <c r="AH7" s="566"/>
      <c r="AI7" s="566"/>
      <c r="AJ7" s="566"/>
      <c r="AK7" s="566"/>
      <c r="AL7" s="566"/>
      <c r="AM7" s="566"/>
      <c r="AN7" s="566"/>
      <c r="AO7" s="567"/>
      <c r="AP7" s="12"/>
      <c r="AQ7" s="9"/>
      <c r="AR7" s="9"/>
      <c r="AS7" s="9"/>
      <c r="AT7" s="9"/>
      <c r="AU7" s="9"/>
      <c r="AV7" s="9"/>
      <c r="AW7" s="9"/>
      <c r="AX7" s="9"/>
      <c r="AY7" s="9"/>
      <c r="AZ7" s="298" t="str">
        <f>変更依頼書①!AU7</f>
        <v>Ver.4.4 （2022.9.29～）</v>
      </c>
      <c r="BA7" s="650"/>
      <c r="BB7" s="650"/>
      <c r="BC7" s="650"/>
      <c r="BD7" s="650"/>
      <c r="BE7" s="650"/>
      <c r="BF7" s="650"/>
      <c r="BG7" s="650"/>
      <c r="BH7" s="650"/>
      <c r="BI7" s="650"/>
    </row>
    <row r="8" spans="2:61" ht="8.25" customHeight="1" x14ac:dyDescent="0.15">
      <c r="B8" s="9"/>
      <c r="C8" s="9"/>
      <c r="D8" s="9"/>
      <c r="E8" s="9"/>
      <c r="F8" s="9"/>
      <c r="G8" s="9"/>
      <c r="H8" s="9"/>
      <c r="I8" s="9"/>
      <c r="J8" s="9"/>
      <c r="K8" s="12"/>
      <c r="L8" s="9"/>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2:61" s="42" customFormat="1" ht="75" customHeight="1" x14ac:dyDescent="0.15">
      <c r="C9" s="649" t="s">
        <v>607</v>
      </c>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16"/>
      <c r="AF9" s="16"/>
      <c r="AG9" s="16"/>
      <c r="AH9" s="649" t="s">
        <v>616</v>
      </c>
      <c r="AI9" s="649"/>
      <c r="AJ9" s="649"/>
      <c r="AK9" s="649"/>
      <c r="AL9" s="649"/>
      <c r="AM9" s="649"/>
      <c r="AN9" s="649"/>
      <c r="AO9" s="649"/>
      <c r="AP9" s="649"/>
      <c r="AQ9" s="649"/>
      <c r="AR9" s="649"/>
      <c r="AS9" s="649"/>
      <c r="AT9" s="649"/>
      <c r="AU9" s="649"/>
      <c r="AV9" s="649"/>
      <c r="AW9" s="649"/>
      <c r="AX9" s="649"/>
      <c r="AY9" s="649"/>
      <c r="AZ9" s="649"/>
      <c r="BA9" s="649"/>
      <c r="BB9" s="649"/>
      <c r="BC9" s="649"/>
      <c r="BD9" s="649"/>
      <c r="BE9" s="649"/>
      <c r="BF9" s="649"/>
      <c r="BG9" s="649"/>
      <c r="BH9" s="649"/>
      <c r="BI9" s="649"/>
    </row>
    <row r="10" spans="2:61" ht="7.5" customHeight="1" x14ac:dyDescent="0.15">
      <c r="B10" s="9"/>
      <c r="C10" s="9"/>
      <c r="D10" s="9"/>
      <c r="E10" s="9"/>
      <c r="F10" s="9"/>
      <c r="G10" s="9"/>
      <c r="H10" s="9"/>
      <c r="I10" s="9"/>
      <c r="J10" s="9"/>
      <c r="K10" s="12"/>
      <c r="L10" s="9"/>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row>
    <row r="11" spans="2:61" ht="18" customHeight="1" x14ac:dyDescent="0.15">
      <c r="B11" s="9"/>
      <c r="C11" s="651" t="s">
        <v>372</v>
      </c>
      <c r="D11" s="651"/>
      <c r="E11" s="651"/>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11"/>
      <c r="AF11" s="11"/>
      <c r="AG11" s="11"/>
      <c r="AH11" s="652" t="s">
        <v>373</v>
      </c>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row>
    <row r="12" spans="2:61" ht="12" customHeight="1" x14ac:dyDescent="0.15">
      <c r="B12" s="9"/>
      <c r="C12" s="125"/>
      <c r="D12" s="9"/>
      <c r="E12" s="9"/>
      <c r="F12" s="9"/>
      <c r="G12" s="9"/>
      <c r="H12" s="9"/>
      <c r="I12" s="9"/>
      <c r="J12" s="9"/>
      <c r="K12" s="12"/>
      <c r="L12" s="9"/>
      <c r="M12" s="11"/>
      <c r="N12" s="11"/>
      <c r="O12" s="11"/>
      <c r="P12" s="11"/>
      <c r="Q12" s="11"/>
      <c r="R12" s="11"/>
      <c r="S12" s="11"/>
      <c r="T12" s="11"/>
      <c r="U12" s="11"/>
      <c r="V12" s="11"/>
      <c r="W12" s="126"/>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26"/>
      <c r="BC12" s="11"/>
    </row>
    <row r="13" spans="2:61" ht="15" customHeight="1" x14ac:dyDescent="0.15">
      <c r="B13" s="9"/>
      <c r="C13" s="9"/>
      <c r="D13" s="9"/>
      <c r="E13" s="9"/>
      <c r="F13" s="9"/>
      <c r="G13" s="9"/>
      <c r="H13" s="9"/>
      <c r="I13" s="9"/>
      <c r="J13" s="9"/>
      <c r="K13" s="12"/>
      <c r="L13" s="9"/>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2:61" ht="7.5" customHeight="1" thickBot="1" x14ac:dyDescent="0.2">
      <c r="B14" s="9"/>
      <c r="C14" s="9"/>
      <c r="D14" s="9"/>
      <c r="E14" s="9"/>
      <c r="F14" s="9"/>
      <c r="G14" s="9"/>
      <c r="H14" s="9"/>
      <c r="I14" s="9"/>
      <c r="J14" s="9"/>
      <c r="K14" s="12"/>
      <c r="L14" s="9"/>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2:61" ht="24.75" customHeight="1" thickBot="1" x14ac:dyDescent="0.2">
      <c r="C15" s="653" t="s">
        <v>187</v>
      </c>
      <c r="D15" s="654"/>
      <c r="E15" s="654"/>
      <c r="F15" s="654"/>
      <c r="G15" s="654"/>
      <c r="H15" s="654"/>
      <c r="I15" s="654"/>
      <c r="J15" s="654"/>
      <c r="K15" s="654"/>
      <c r="L15" s="654"/>
      <c r="M15" s="654"/>
      <c r="N15" s="654"/>
      <c r="O15" s="654"/>
      <c r="P15" s="654"/>
      <c r="Q15" s="654"/>
      <c r="R15" s="654"/>
      <c r="S15" s="654"/>
      <c r="T15" s="654"/>
      <c r="U15" s="654"/>
      <c r="V15" s="654"/>
      <c r="W15" s="654"/>
      <c r="X15" s="655" t="s">
        <v>374</v>
      </c>
      <c r="Y15" s="654"/>
      <c r="Z15" s="654"/>
      <c r="AA15" s="654"/>
      <c r="AB15" s="654"/>
      <c r="AC15" s="654"/>
      <c r="AD15" s="656"/>
      <c r="AE15" s="127"/>
      <c r="AH15" s="657" t="s">
        <v>375</v>
      </c>
      <c r="AI15" s="654"/>
      <c r="AJ15" s="654"/>
      <c r="AK15" s="654"/>
      <c r="AL15" s="654"/>
      <c r="AM15" s="654"/>
      <c r="AN15" s="654"/>
      <c r="AO15" s="654"/>
      <c r="AP15" s="654"/>
      <c r="AQ15" s="654"/>
      <c r="AR15" s="654"/>
      <c r="AS15" s="654"/>
      <c r="AT15" s="654"/>
      <c r="AU15" s="655" t="s">
        <v>376</v>
      </c>
      <c r="AV15" s="654"/>
      <c r="AW15" s="654"/>
      <c r="AX15" s="654"/>
      <c r="AY15" s="654"/>
      <c r="AZ15" s="654"/>
      <c r="BA15" s="654"/>
      <c r="BB15" s="658"/>
      <c r="BC15" s="654" t="s">
        <v>516</v>
      </c>
      <c r="BD15" s="654"/>
      <c r="BE15" s="654"/>
      <c r="BF15" s="654"/>
      <c r="BG15" s="654"/>
      <c r="BH15" s="654"/>
      <c r="BI15" s="656"/>
    </row>
    <row r="16" spans="2:61" ht="24.75" customHeight="1" x14ac:dyDescent="0.15">
      <c r="C16" s="659" t="s">
        <v>377</v>
      </c>
      <c r="D16" s="660"/>
      <c r="E16" s="660"/>
      <c r="F16" s="660"/>
      <c r="G16" s="660"/>
      <c r="H16" s="660"/>
      <c r="I16" s="660"/>
      <c r="J16" s="660"/>
      <c r="K16" s="660"/>
      <c r="L16" s="660"/>
      <c r="M16" s="660"/>
      <c r="N16" s="660"/>
      <c r="O16" s="660"/>
      <c r="P16" s="660"/>
      <c r="Q16" s="660"/>
      <c r="R16" s="660"/>
      <c r="S16" s="660"/>
      <c r="T16" s="660"/>
      <c r="U16" s="660"/>
      <c r="V16" s="660"/>
      <c r="W16" s="660"/>
      <c r="X16" s="661" t="s">
        <v>378</v>
      </c>
      <c r="Y16" s="662"/>
      <c r="Z16" s="662"/>
      <c r="AA16" s="662"/>
      <c r="AB16" s="662"/>
      <c r="AC16" s="662"/>
      <c r="AD16" s="663"/>
      <c r="AE16" s="127"/>
      <c r="AH16" s="659" t="s">
        <v>379</v>
      </c>
      <c r="AI16" s="660"/>
      <c r="AJ16" s="660"/>
      <c r="AK16" s="660"/>
      <c r="AL16" s="660"/>
      <c r="AM16" s="660"/>
      <c r="AN16" s="660"/>
      <c r="AO16" s="660"/>
      <c r="AP16" s="660"/>
      <c r="AQ16" s="660"/>
      <c r="AR16" s="660"/>
      <c r="AS16" s="660"/>
      <c r="AT16" s="660"/>
      <c r="AU16" s="664" t="s">
        <v>224</v>
      </c>
      <c r="AV16" s="660"/>
      <c r="AW16" s="660"/>
      <c r="AX16" s="660"/>
      <c r="AY16" s="660"/>
      <c r="AZ16" s="660"/>
      <c r="BA16" s="660"/>
      <c r="BB16" s="665"/>
      <c r="BC16" s="662" t="s">
        <v>380</v>
      </c>
      <c r="BD16" s="662"/>
      <c r="BE16" s="662"/>
      <c r="BF16" s="662"/>
      <c r="BG16" s="662"/>
      <c r="BH16" s="662"/>
      <c r="BI16" s="663"/>
    </row>
    <row r="17" spans="3:61" ht="24.75" customHeight="1" x14ac:dyDescent="0.15">
      <c r="C17" s="631"/>
      <c r="D17" s="632"/>
      <c r="E17" s="632"/>
      <c r="F17" s="632"/>
      <c r="G17" s="632"/>
      <c r="H17" s="632"/>
      <c r="I17" s="632"/>
      <c r="J17" s="632"/>
      <c r="K17" s="632"/>
      <c r="L17" s="632"/>
      <c r="M17" s="632"/>
      <c r="N17" s="632"/>
      <c r="O17" s="632"/>
      <c r="P17" s="632"/>
      <c r="Q17" s="632"/>
      <c r="R17" s="632"/>
      <c r="S17" s="632"/>
      <c r="T17" s="632"/>
      <c r="U17" s="632"/>
      <c r="V17" s="632"/>
      <c r="W17" s="632"/>
      <c r="X17" s="633" t="s">
        <v>381</v>
      </c>
      <c r="Y17" s="299"/>
      <c r="Z17" s="299"/>
      <c r="AA17" s="299"/>
      <c r="AB17" s="299"/>
      <c r="AC17" s="299"/>
      <c r="AD17" s="634"/>
      <c r="AE17" s="128"/>
      <c r="AH17" s="631"/>
      <c r="AI17" s="632"/>
      <c r="AJ17" s="632"/>
      <c r="AK17" s="632"/>
      <c r="AL17" s="632"/>
      <c r="AM17" s="632"/>
      <c r="AN17" s="632"/>
      <c r="AO17" s="632"/>
      <c r="AP17" s="632"/>
      <c r="AQ17" s="632"/>
      <c r="AR17" s="632"/>
      <c r="AS17" s="632"/>
      <c r="AT17" s="632"/>
      <c r="AU17" s="635"/>
      <c r="AV17" s="632"/>
      <c r="AW17" s="632"/>
      <c r="AX17" s="632"/>
      <c r="AY17" s="632"/>
      <c r="AZ17" s="632"/>
      <c r="BA17" s="632"/>
      <c r="BB17" s="636"/>
      <c r="BC17" s="299" t="s">
        <v>381</v>
      </c>
      <c r="BD17" s="299"/>
      <c r="BE17" s="299"/>
      <c r="BF17" s="299"/>
      <c r="BG17" s="299"/>
      <c r="BH17" s="299"/>
      <c r="BI17" s="634"/>
    </row>
    <row r="18" spans="3:61" ht="24.75" customHeight="1" x14ac:dyDescent="0.15">
      <c r="C18" s="631"/>
      <c r="D18" s="632"/>
      <c r="E18" s="632"/>
      <c r="F18" s="632"/>
      <c r="G18" s="632"/>
      <c r="H18" s="632"/>
      <c r="I18" s="632"/>
      <c r="J18" s="632"/>
      <c r="K18" s="632"/>
      <c r="L18" s="632"/>
      <c r="M18" s="632"/>
      <c r="N18" s="632"/>
      <c r="O18" s="632"/>
      <c r="P18" s="632"/>
      <c r="Q18" s="632"/>
      <c r="R18" s="632"/>
      <c r="S18" s="632"/>
      <c r="T18" s="632"/>
      <c r="U18" s="632"/>
      <c r="V18" s="632"/>
      <c r="W18" s="632"/>
      <c r="X18" s="633" t="s">
        <v>381</v>
      </c>
      <c r="Y18" s="299"/>
      <c r="Z18" s="299"/>
      <c r="AA18" s="299"/>
      <c r="AB18" s="299"/>
      <c r="AC18" s="299"/>
      <c r="AD18" s="634"/>
      <c r="AE18" s="128"/>
      <c r="AH18" s="631"/>
      <c r="AI18" s="632"/>
      <c r="AJ18" s="632"/>
      <c r="AK18" s="632"/>
      <c r="AL18" s="632"/>
      <c r="AM18" s="632"/>
      <c r="AN18" s="632"/>
      <c r="AO18" s="632"/>
      <c r="AP18" s="632"/>
      <c r="AQ18" s="632"/>
      <c r="AR18" s="632"/>
      <c r="AS18" s="632"/>
      <c r="AT18" s="632"/>
      <c r="AU18" s="635"/>
      <c r="AV18" s="632"/>
      <c r="AW18" s="632"/>
      <c r="AX18" s="632"/>
      <c r="AY18" s="632"/>
      <c r="AZ18" s="632"/>
      <c r="BA18" s="632"/>
      <c r="BB18" s="636"/>
      <c r="BC18" s="299" t="s">
        <v>381</v>
      </c>
      <c r="BD18" s="299"/>
      <c r="BE18" s="299"/>
      <c r="BF18" s="299"/>
      <c r="BG18" s="299"/>
      <c r="BH18" s="299"/>
      <c r="BI18" s="634"/>
    </row>
    <row r="19" spans="3:61" ht="24.75" customHeight="1" x14ac:dyDescent="0.15">
      <c r="C19" s="631"/>
      <c r="D19" s="632"/>
      <c r="E19" s="632"/>
      <c r="F19" s="632"/>
      <c r="G19" s="632"/>
      <c r="H19" s="632"/>
      <c r="I19" s="632"/>
      <c r="J19" s="632"/>
      <c r="K19" s="632"/>
      <c r="L19" s="632"/>
      <c r="M19" s="632"/>
      <c r="N19" s="632"/>
      <c r="O19" s="632"/>
      <c r="P19" s="632"/>
      <c r="Q19" s="632"/>
      <c r="R19" s="632"/>
      <c r="S19" s="632"/>
      <c r="T19" s="632"/>
      <c r="U19" s="632"/>
      <c r="V19" s="632"/>
      <c r="W19" s="632"/>
      <c r="X19" s="633" t="s">
        <v>381</v>
      </c>
      <c r="Y19" s="299"/>
      <c r="Z19" s="299"/>
      <c r="AA19" s="299"/>
      <c r="AB19" s="299"/>
      <c r="AC19" s="299"/>
      <c r="AD19" s="634"/>
      <c r="AE19" s="128"/>
      <c r="AH19" s="631"/>
      <c r="AI19" s="632"/>
      <c r="AJ19" s="632"/>
      <c r="AK19" s="632"/>
      <c r="AL19" s="632"/>
      <c r="AM19" s="632"/>
      <c r="AN19" s="632"/>
      <c r="AO19" s="632"/>
      <c r="AP19" s="632"/>
      <c r="AQ19" s="632"/>
      <c r="AR19" s="632"/>
      <c r="AS19" s="632"/>
      <c r="AT19" s="632"/>
      <c r="AU19" s="635"/>
      <c r="AV19" s="632"/>
      <c r="AW19" s="632"/>
      <c r="AX19" s="632"/>
      <c r="AY19" s="632"/>
      <c r="AZ19" s="632"/>
      <c r="BA19" s="632"/>
      <c r="BB19" s="636"/>
      <c r="BC19" s="299" t="s">
        <v>381</v>
      </c>
      <c r="BD19" s="299"/>
      <c r="BE19" s="299"/>
      <c r="BF19" s="299"/>
      <c r="BG19" s="299"/>
      <c r="BH19" s="299"/>
      <c r="BI19" s="634"/>
    </row>
    <row r="20" spans="3:61" ht="24.75" customHeight="1" x14ac:dyDescent="0.15">
      <c r="C20" s="631"/>
      <c r="D20" s="632"/>
      <c r="E20" s="632"/>
      <c r="F20" s="632"/>
      <c r="G20" s="632"/>
      <c r="H20" s="632"/>
      <c r="I20" s="632"/>
      <c r="J20" s="632"/>
      <c r="K20" s="632"/>
      <c r="L20" s="632"/>
      <c r="M20" s="632"/>
      <c r="N20" s="632"/>
      <c r="O20" s="632"/>
      <c r="P20" s="632"/>
      <c r="Q20" s="632"/>
      <c r="R20" s="632"/>
      <c r="S20" s="632"/>
      <c r="T20" s="632"/>
      <c r="U20" s="632"/>
      <c r="V20" s="632"/>
      <c r="W20" s="632"/>
      <c r="X20" s="633" t="s">
        <v>381</v>
      </c>
      <c r="Y20" s="299"/>
      <c r="Z20" s="299"/>
      <c r="AA20" s="299"/>
      <c r="AB20" s="299"/>
      <c r="AC20" s="299"/>
      <c r="AD20" s="634"/>
      <c r="AE20" s="128"/>
      <c r="AH20" s="631"/>
      <c r="AI20" s="632"/>
      <c r="AJ20" s="632"/>
      <c r="AK20" s="632"/>
      <c r="AL20" s="632"/>
      <c r="AM20" s="632"/>
      <c r="AN20" s="632"/>
      <c r="AO20" s="632"/>
      <c r="AP20" s="632"/>
      <c r="AQ20" s="632"/>
      <c r="AR20" s="632"/>
      <c r="AS20" s="632"/>
      <c r="AT20" s="632"/>
      <c r="AU20" s="635"/>
      <c r="AV20" s="632"/>
      <c r="AW20" s="632"/>
      <c r="AX20" s="632"/>
      <c r="AY20" s="632"/>
      <c r="AZ20" s="632"/>
      <c r="BA20" s="632"/>
      <c r="BB20" s="636"/>
      <c r="BC20" s="299" t="s">
        <v>381</v>
      </c>
      <c r="BD20" s="299"/>
      <c r="BE20" s="299"/>
      <c r="BF20" s="299"/>
      <c r="BG20" s="299"/>
      <c r="BH20" s="299"/>
      <c r="BI20" s="634"/>
    </row>
    <row r="21" spans="3:61" ht="24.75" customHeight="1" x14ac:dyDescent="0.15">
      <c r="C21" s="631"/>
      <c r="D21" s="632"/>
      <c r="E21" s="632"/>
      <c r="F21" s="632"/>
      <c r="G21" s="632"/>
      <c r="H21" s="632"/>
      <c r="I21" s="632"/>
      <c r="J21" s="632"/>
      <c r="K21" s="632"/>
      <c r="L21" s="632"/>
      <c r="M21" s="632"/>
      <c r="N21" s="632"/>
      <c r="O21" s="632"/>
      <c r="P21" s="632"/>
      <c r="Q21" s="632"/>
      <c r="R21" s="632"/>
      <c r="S21" s="632"/>
      <c r="T21" s="632"/>
      <c r="U21" s="632"/>
      <c r="V21" s="632"/>
      <c r="W21" s="632"/>
      <c r="X21" s="633" t="s">
        <v>381</v>
      </c>
      <c r="Y21" s="299"/>
      <c r="Z21" s="299"/>
      <c r="AA21" s="299"/>
      <c r="AB21" s="299"/>
      <c r="AC21" s="299"/>
      <c r="AD21" s="634"/>
      <c r="AE21" s="128"/>
      <c r="AH21" s="631"/>
      <c r="AI21" s="632"/>
      <c r="AJ21" s="632"/>
      <c r="AK21" s="632"/>
      <c r="AL21" s="632"/>
      <c r="AM21" s="632"/>
      <c r="AN21" s="632"/>
      <c r="AO21" s="632"/>
      <c r="AP21" s="632"/>
      <c r="AQ21" s="632"/>
      <c r="AR21" s="632"/>
      <c r="AS21" s="632"/>
      <c r="AT21" s="632"/>
      <c r="AU21" s="635"/>
      <c r="AV21" s="632"/>
      <c r="AW21" s="632"/>
      <c r="AX21" s="632"/>
      <c r="AY21" s="632"/>
      <c r="AZ21" s="632"/>
      <c r="BA21" s="632"/>
      <c r="BB21" s="636"/>
      <c r="BC21" s="299" t="s">
        <v>381</v>
      </c>
      <c r="BD21" s="299"/>
      <c r="BE21" s="299"/>
      <c r="BF21" s="299"/>
      <c r="BG21" s="299"/>
      <c r="BH21" s="299"/>
      <c r="BI21" s="634"/>
    </row>
    <row r="22" spans="3:61" ht="24.75" customHeight="1" x14ac:dyDescent="0.15">
      <c r="C22" s="631"/>
      <c r="D22" s="632"/>
      <c r="E22" s="632"/>
      <c r="F22" s="632"/>
      <c r="G22" s="632"/>
      <c r="H22" s="632"/>
      <c r="I22" s="632"/>
      <c r="J22" s="632"/>
      <c r="K22" s="632"/>
      <c r="L22" s="632"/>
      <c r="M22" s="632"/>
      <c r="N22" s="632"/>
      <c r="O22" s="632"/>
      <c r="P22" s="632"/>
      <c r="Q22" s="632"/>
      <c r="R22" s="632"/>
      <c r="S22" s="632"/>
      <c r="T22" s="632"/>
      <c r="U22" s="632"/>
      <c r="V22" s="632"/>
      <c r="W22" s="632"/>
      <c r="X22" s="633" t="s">
        <v>381</v>
      </c>
      <c r="Y22" s="299"/>
      <c r="Z22" s="299"/>
      <c r="AA22" s="299"/>
      <c r="AB22" s="299"/>
      <c r="AC22" s="299"/>
      <c r="AD22" s="634"/>
      <c r="AE22" s="128"/>
      <c r="AH22" s="631"/>
      <c r="AI22" s="632"/>
      <c r="AJ22" s="632"/>
      <c r="AK22" s="632"/>
      <c r="AL22" s="632"/>
      <c r="AM22" s="632"/>
      <c r="AN22" s="632"/>
      <c r="AO22" s="632"/>
      <c r="AP22" s="632"/>
      <c r="AQ22" s="632"/>
      <c r="AR22" s="632"/>
      <c r="AS22" s="632"/>
      <c r="AT22" s="632"/>
      <c r="AU22" s="635"/>
      <c r="AV22" s="632"/>
      <c r="AW22" s="632"/>
      <c r="AX22" s="632"/>
      <c r="AY22" s="632"/>
      <c r="AZ22" s="632"/>
      <c r="BA22" s="632"/>
      <c r="BB22" s="636"/>
      <c r="BC22" s="299" t="s">
        <v>381</v>
      </c>
      <c r="BD22" s="299"/>
      <c r="BE22" s="299"/>
      <c r="BF22" s="299"/>
      <c r="BG22" s="299"/>
      <c r="BH22" s="299"/>
      <c r="BI22" s="634"/>
    </row>
    <row r="23" spans="3:61" ht="24.75" customHeight="1" x14ac:dyDescent="0.15">
      <c r="C23" s="631"/>
      <c r="D23" s="632"/>
      <c r="E23" s="632"/>
      <c r="F23" s="632"/>
      <c r="G23" s="632"/>
      <c r="H23" s="632"/>
      <c r="I23" s="632"/>
      <c r="J23" s="632"/>
      <c r="K23" s="632"/>
      <c r="L23" s="632"/>
      <c r="M23" s="632"/>
      <c r="N23" s="632"/>
      <c r="O23" s="632"/>
      <c r="P23" s="632"/>
      <c r="Q23" s="632"/>
      <c r="R23" s="632"/>
      <c r="S23" s="632"/>
      <c r="T23" s="632"/>
      <c r="U23" s="632"/>
      <c r="V23" s="632"/>
      <c r="W23" s="632"/>
      <c r="X23" s="633" t="s">
        <v>381</v>
      </c>
      <c r="Y23" s="299"/>
      <c r="Z23" s="299"/>
      <c r="AA23" s="299"/>
      <c r="AB23" s="299"/>
      <c r="AC23" s="299"/>
      <c r="AD23" s="634"/>
      <c r="AE23" s="128"/>
      <c r="AH23" s="631"/>
      <c r="AI23" s="632"/>
      <c r="AJ23" s="632"/>
      <c r="AK23" s="632"/>
      <c r="AL23" s="632"/>
      <c r="AM23" s="632"/>
      <c r="AN23" s="632"/>
      <c r="AO23" s="632"/>
      <c r="AP23" s="632"/>
      <c r="AQ23" s="632"/>
      <c r="AR23" s="632"/>
      <c r="AS23" s="632"/>
      <c r="AT23" s="632"/>
      <c r="AU23" s="635"/>
      <c r="AV23" s="632"/>
      <c r="AW23" s="632"/>
      <c r="AX23" s="632"/>
      <c r="AY23" s="632"/>
      <c r="AZ23" s="632"/>
      <c r="BA23" s="632"/>
      <c r="BB23" s="636"/>
      <c r="BC23" s="299" t="s">
        <v>381</v>
      </c>
      <c r="BD23" s="299"/>
      <c r="BE23" s="299"/>
      <c r="BF23" s="299"/>
      <c r="BG23" s="299"/>
      <c r="BH23" s="299"/>
      <c r="BI23" s="634"/>
    </row>
    <row r="24" spans="3:61" ht="24.75" customHeight="1" x14ac:dyDescent="0.15">
      <c r="C24" s="631"/>
      <c r="D24" s="632"/>
      <c r="E24" s="632"/>
      <c r="F24" s="632"/>
      <c r="G24" s="632"/>
      <c r="H24" s="632"/>
      <c r="I24" s="632"/>
      <c r="J24" s="632"/>
      <c r="K24" s="632"/>
      <c r="L24" s="632"/>
      <c r="M24" s="632"/>
      <c r="N24" s="632"/>
      <c r="O24" s="632"/>
      <c r="P24" s="632"/>
      <c r="Q24" s="632"/>
      <c r="R24" s="632"/>
      <c r="S24" s="632"/>
      <c r="T24" s="632"/>
      <c r="U24" s="632"/>
      <c r="V24" s="632"/>
      <c r="W24" s="632"/>
      <c r="X24" s="633" t="s">
        <v>381</v>
      </c>
      <c r="Y24" s="299"/>
      <c r="Z24" s="299"/>
      <c r="AA24" s="299"/>
      <c r="AB24" s="299"/>
      <c r="AC24" s="299"/>
      <c r="AD24" s="634"/>
      <c r="AE24" s="128"/>
      <c r="AH24" s="631"/>
      <c r="AI24" s="632"/>
      <c r="AJ24" s="632"/>
      <c r="AK24" s="632"/>
      <c r="AL24" s="632"/>
      <c r="AM24" s="632"/>
      <c r="AN24" s="632"/>
      <c r="AO24" s="632"/>
      <c r="AP24" s="632"/>
      <c r="AQ24" s="632"/>
      <c r="AR24" s="632"/>
      <c r="AS24" s="632"/>
      <c r="AT24" s="632"/>
      <c r="AU24" s="635"/>
      <c r="AV24" s="632"/>
      <c r="AW24" s="632"/>
      <c r="AX24" s="632"/>
      <c r="AY24" s="632"/>
      <c r="AZ24" s="632"/>
      <c r="BA24" s="632"/>
      <c r="BB24" s="636"/>
      <c r="BC24" s="299" t="s">
        <v>381</v>
      </c>
      <c r="BD24" s="299"/>
      <c r="BE24" s="299"/>
      <c r="BF24" s="299"/>
      <c r="BG24" s="299"/>
      <c r="BH24" s="299"/>
      <c r="BI24" s="634"/>
    </row>
    <row r="25" spans="3:61" ht="24.75" customHeight="1" x14ac:dyDescent="0.15">
      <c r="C25" s="631"/>
      <c r="D25" s="632"/>
      <c r="E25" s="632"/>
      <c r="F25" s="632"/>
      <c r="G25" s="632"/>
      <c r="H25" s="632"/>
      <c r="I25" s="632"/>
      <c r="J25" s="632"/>
      <c r="K25" s="632"/>
      <c r="L25" s="632"/>
      <c r="M25" s="632"/>
      <c r="N25" s="632"/>
      <c r="O25" s="632"/>
      <c r="P25" s="632"/>
      <c r="Q25" s="632"/>
      <c r="R25" s="632"/>
      <c r="S25" s="632"/>
      <c r="T25" s="632"/>
      <c r="U25" s="632"/>
      <c r="V25" s="632"/>
      <c r="W25" s="632"/>
      <c r="X25" s="633" t="s">
        <v>381</v>
      </c>
      <c r="Y25" s="299"/>
      <c r="Z25" s="299"/>
      <c r="AA25" s="299"/>
      <c r="AB25" s="299"/>
      <c r="AC25" s="299"/>
      <c r="AD25" s="634"/>
      <c r="AE25" s="128"/>
      <c r="AH25" s="631"/>
      <c r="AI25" s="632"/>
      <c r="AJ25" s="632"/>
      <c r="AK25" s="632"/>
      <c r="AL25" s="632"/>
      <c r="AM25" s="632"/>
      <c r="AN25" s="632"/>
      <c r="AO25" s="632"/>
      <c r="AP25" s="632"/>
      <c r="AQ25" s="632"/>
      <c r="AR25" s="632"/>
      <c r="AS25" s="632"/>
      <c r="AT25" s="632"/>
      <c r="AU25" s="635"/>
      <c r="AV25" s="632"/>
      <c r="AW25" s="632"/>
      <c r="AX25" s="632"/>
      <c r="AY25" s="632"/>
      <c r="AZ25" s="632"/>
      <c r="BA25" s="632"/>
      <c r="BB25" s="636"/>
      <c r="BC25" s="299" t="s">
        <v>381</v>
      </c>
      <c r="BD25" s="299"/>
      <c r="BE25" s="299"/>
      <c r="BF25" s="299"/>
      <c r="BG25" s="299"/>
      <c r="BH25" s="299"/>
      <c r="BI25" s="634"/>
    </row>
    <row r="26" spans="3:61" ht="24.75" customHeight="1" x14ac:dyDescent="0.15">
      <c r="C26" s="631"/>
      <c r="D26" s="632"/>
      <c r="E26" s="632"/>
      <c r="F26" s="632"/>
      <c r="G26" s="632"/>
      <c r="H26" s="632"/>
      <c r="I26" s="632"/>
      <c r="J26" s="632"/>
      <c r="K26" s="632"/>
      <c r="L26" s="632"/>
      <c r="M26" s="632"/>
      <c r="N26" s="632"/>
      <c r="O26" s="632"/>
      <c r="P26" s="632"/>
      <c r="Q26" s="632"/>
      <c r="R26" s="632"/>
      <c r="S26" s="632"/>
      <c r="T26" s="632"/>
      <c r="U26" s="632"/>
      <c r="V26" s="632"/>
      <c r="W26" s="632"/>
      <c r="X26" s="633" t="s">
        <v>381</v>
      </c>
      <c r="Y26" s="299"/>
      <c r="Z26" s="299"/>
      <c r="AA26" s="299"/>
      <c r="AB26" s="299"/>
      <c r="AC26" s="299"/>
      <c r="AD26" s="634"/>
      <c r="AE26" s="128"/>
      <c r="AH26" s="631"/>
      <c r="AI26" s="632"/>
      <c r="AJ26" s="632"/>
      <c r="AK26" s="632"/>
      <c r="AL26" s="632"/>
      <c r="AM26" s="632"/>
      <c r="AN26" s="632"/>
      <c r="AO26" s="632"/>
      <c r="AP26" s="632"/>
      <c r="AQ26" s="632"/>
      <c r="AR26" s="632"/>
      <c r="AS26" s="632"/>
      <c r="AT26" s="632"/>
      <c r="AU26" s="635"/>
      <c r="AV26" s="632"/>
      <c r="AW26" s="632"/>
      <c r="AX26" s="632"/>
      <c r="AY26" s="632"/>
      <c r="AZ26" s="632"/>
      <c r="BA26" s="632"/>
      <c r="BB26" s="636"/>
      <c r="BC26" s="299" t="s">
        <v>381</v>
      </c>
      <c r="BD26" s="299"/>
      <c r="BE26" s="299"/>
      <c r="BF26" s="299"/>
      <c r="BG26" s="299"/>
      <c r="BH26" s="299"/>
      <c r="BI26" s="634"/>
    </row>
    <row r="27" spans="3:61" ht="24.75" customHeight="1" x14ac:dyDescent="0.15">
      <c r="C27" s="631"/>
      <c r="D27" s="632"/>
      <c r="E27" s="632"/>
      <c r="F27" s="632"/>
      <c r="G27" s="632"/>
      <c r="H27" s="632"/>
      <c r="I27" s="632"/>
      <c r="J27" s="632"/>
      <c r="K27" s="632"/>
      <c r="L27" s="632"/>
      <c r="M27" s="632"/>
      <c r="N27" s="632"/>
      <c r="O27" s="632"/>
      <c r="P27" s="632"/>
      <c r="Q27" s="632"/>
      <c r="R27" s="632"/>
      <c r="S27" s="632"/>
      <c r="T27" s="632"/>
      <c r="U27" s="632"/>
      <c r="V27" s="632"/>
      <c r="W27" s="632"/>
      <c r="X27" s="633" t="s">
        <v>381</v>
      </c>
      <c r="Y27" s="299"/>
      <c r="Z27" s="299"/>
      <c r="AA27" s="299"/>
      <c r="AB27" s="299"/>
      <c r="AC27" s="299"/>
      <c r="AD27" s="634"/>
      <c r="AE27" s="128"/>
      <c r="AH27" s="631"/>
      <c r="AI27" s="632"/>
      <c r="AJ27" s="632"/>
      <c r="AK27" s="632"/>
      <c r="AL27" s="632"/>
      <c r="AM27" s="632"/>
      <c r="AN27" s="632"/>
      <c r="AO27" s="632"/>
      <c r="AP27" s="632"/>
      <c r="AQ27" s="632"/>
      <c r="AR27" s="632"/>
      <c r="AS27" s="632"/>
      <c r="AT27" s="632"/>
      <c r="AU27" s="635"/>
      <c r="AV27" s="632"/>
      <c r="AW27" s="632"/>
      <c r="AX27" s="632"/>
      <c r="AY27" s="632"/>
      <c r="AZ27" s="632"/>
      <c r="BA27" s="632"/>
      <c r="BB27" s="636"/>
      <c r="BC27" s="299" t="s">
        <v>381</v>
      </c>
      <c r="BD27" s="299"/>
      <c r="BE27" s="299"/>
      <c r="BF27" s="299"/>
      <c r="BG27" s="299"/>
      <c r="BH27" s="299"/>
      <c r="BI27" s="634"/>
    </row>
    <row r="28" spans="3:61" ht="24.75" customHeight="1" x14ac:dyDescent="0.15">
      <c r="C28" s="631"/>
      <c r="D28" s="632"/>
      <c r="E28" s="632"/>
      <c r="F28" s="632"/>
      <c r="G28" s="632"/>
      <c r="H28" s="632"/>
      <c r="I28" s="632"/>
      <c r="J28" s="632"/>
      <c r="K28" s="632"/>
      <c r="L28" s="632"/>
      <c r="M28" s="632"/>
      <c r="N28" s="632"/>
      <c r="O28" s="632"/>
      <c r="P28" s="632"/>
      <c r="Q28" s="632"/>
      <c r="R28" s="632"/>
      <c r="S28" s="632"/>
      <c r="T28" s="632"/>
      <c r="U28" s="632"/>
      <c r="V28" s="632"/>
      <c r="W28" s="632"/>
      <c r="X28" s="633" t="s">
        <v>381</v>
      </c>
      <c r="Y28" s="299"/>
      <c r="Z28" s="299"/>
      <c r="AA28" s="299"/>
      <c r="AB28" s="299"/>
      <c r="AC28" s="299"/>
      <c r="AD28" s="634"/>
      <c r="AE28" s="128"/>
      <c r="AH28" s="631"/>
      <c r="AI28" s="632"/>
      <c r="AJ28" s="632"/>
      <c r="AK28" s="632"/>
      <c r="AL28" s="632"/>
      <c r="AM28" s="632"/>
      <c r="AN28" s="632"/>
      <c r="AO28" s="632"/>
      <c r="AP28" s="632"/>
      <c r="AQ28" s="632"/>
      <c r="AR28" s="632"/>
      <c r="AS28" s="632"/>
      <c r="AT28" s="632"/>
      <c r="AU28" s="635"/>
      <c r="AV28" s="632"/>
      <c r="AW28" s="632"/>
      <c r="AX28" s="632"/>
      <c r="AY28" s="632"/>
      <c r="AZ28" s="632"/>
      <c r="BA28" s="632"/>
      <c r="BB28" s="636"/>
      <c r="BC28" s="299" t="s">
        <v>381</v>
      </c>
      <c r="BD28" s="299"/>
      <c r="BE28" s="299"/>
      <c r="BF28" s="299"/>
      <c r="BG28" s="299"/>
      <c r="BH28" s="299"/>
      <c r="BI28" s="634"/>
    </row>
    <row r="29" spans="3:61" ht="24.75" customHeight="1" x14ac:dyDescent="0.15">
      <c r="C29" s="631"/>
      <c r="D29" s="632"/>
      <c r="E29" s="632"/>
      <c r="F29" s="632"/>
      <c r="G29" s="632"/>
      <c r="H29" s="632"/>
      <c r="I29" s="632"/>
      <c r="J29" s="632"/>
      <c r="K29" s="632"/>
      <c r="L29" s="632"/>
      <c r="M29" s="632"/>
      <c r="N29" s="632"/>
      <c r="O29" s="632"/>
      <c r="P29" s="632"/>
      <c r="Q29" s="632"/>
      <c r="R29" s="632"/>
      <c r="S29" s="632"/>
      <c r="T29" s="632"/>
      <c r="U29" s="632"/>
      <c r="V29" s="632"/>
      <c r="W29" s="632"/>
      <c r="X29" s="633" t="s">
        <v>381</v>
      </c>
      <c r="Y29" s="299"/>
      <c r="Z29" s="299"/>
      <c r="AA29" s="299"/>
      <c r="AB29" s="299"/>
      <c r="AC29" s="299"/>
      <c r="AD29" s="634"/>
      <c r="AE29" s="128"/>
      <c r="AH29" s="631"/>
      <c r="AI29" s="632"/>
      <c r="AJ29" s="632"/>
      <c r="AK29" s="632"/>
      <c r="AL29" s="632"/>
      <c r="AM29" s="632"/>
      <c r="AN29" s="632"/>
      <c r="AO29" s="632"/>
      <c r="AP29" s="632"/>
      <c r="AQ29" s="632"/>
      <c r="AR29" s="632"/>
      <c r="AS29" s="632"/>
      <c r="AT29" s="632"/>
      <c r="AU29" s="635"/>
      <c r="AV29" s="632"/>
      <c r="AW29" s="632"/>
      <c r="AX29" s="632"/>
      <c r="AY29" s="632"/>
      <c r="AZ29" s="632"/>
      <c r="BA29" s="632"/>
      <c r="BB29" s="636"/>
      <c r="BC29" s="299" t="s">
        <v>381</v>
      </c>
      <c r="BD29" s="299"/>
      <c r="BE29" s="299"/>
      <c r="BF29" s="299"/>
      <c r="BG29" s="299"/>
      <c r="BH29" s="299"/>
      <c r="BI29" s="634"/>
    </row>
    <row r="30" spans="3:61" ht="24.75" customHeight="1" x14ac:dyDescent="0.15">
      <c r="C30" s="631"/>
      <c r="D30" s="632"/>
      <c r="E30" s="632"/>
      <c r="F30" s="632"/>
      <c r="G30" s="632"/>
      <c r="H30" s="632"/>
      <c r="I30" s="632"/>
      <c r="J30" s="632"/>
      <c r="K30" s="632"/>
      <c r="L30" s="632"/>
      <c r="M30" s="632"/>
      <c r="N30" s="632"/>
      <c r="O30" s="632"/>
      <c r="P30" s="632"/>
      <c r="Q30" s="632"/>
      <c r="R30" s="632"/>
      <c r="S30" s="632"/>
      <c r="T30" s="632"/>
      <c r="U30" s="632"/>
      <c r="V30" s="632"/>
      <c r="W30" s="632"/>
      <c r="X30" s="633" t="s">
        <v>381</v>
      </c>
      <c r="Y30" s="299"/>
      <c r="Z30" s="299"/>
      <c r="AA30" s="299"/>
      <c r="AB30" s="299"/>
      <c r="AC30" s="299"/>
      <c r="AD30" s="634"/>
      <c r="AE30" s="128"/>
      <c r="AH30" s="631"/>
      <c r="AI30" s="632"/>
      <c r="AJ30" s="632"/>
      <c r="AK30" s="632"/>
      <c r="AL30" s="632"/>
      <c r="AM30" s="632"/>
      <c r="AN30" s="632"/>
      <c r="AO30" s="632"/>
      <c r="AP30" s="632"/>
      <c r="AQ30" s="632"/>
      <c r="AR30" s="632"/>
      <c r="AS30" s="632"/>
      <c r="AT30" s="632"/>
      <c r="AU30" s="635"/>
      <c r="AV30" s="632"/>
      <c r="AW30" s="632"/>
      <c r="AX30" s="632"/>
      <c r="AY30" s="632"/>
      <c r="AZ30" s="632"/>
      <c r="BA30" s="632"/>
      <c r="BB30" s="636"/>
      <c r="BC30" s="299" t="s">
        <v>381</v>
      </c>
      <c r="BD30" s="299"/>
      <c r="BE30" s="299"/>
      <c r="BF30" s="299"/>
      <c r="BG30" s="299"/>
      <c r="BH30" s="299"/>
      <c r="BI30" s="634"/>
    </row>
    <row r="31" spans="3:61" ht="24.75" customHeight="1" x14ac:dyDescent="0.15">
      <c r="C31" s="631"/>
      <c r="D31" s="632"/>
      <c r="E31" s="632"/>
      <c r="F31" s="632"/>
      <c r="G31" s="632"/>
      <c r="H31" s="632"/>
      <c r="I31" s="632"/>
      <c r="J31" s="632"/>
      <c r="K31" s="632"/>
      <c r="L31" s="632"/>
      <c r="M31" s="632"/>
      <c r="N31" s="632"/>
      <c r="O31" s="632"/>
      <c r="P31" s="632"/>
      <c r="Q31" s="632"/>
      <c r="R31" s="632"/>
      <c r="S31" s="632"/>
      <c r="T31" s="632"/>
      <c r="U31" s="632"/>
      <c r="V31" s="632"/>
      <c r="W31" s="632"/>
      <c r="X31" s="633" t="s">
        <v>381</v>
      </c>
      <c r="Y31" s="299"/>
      <c r="Z31" s="299"/>
      <c r="AA31" s="299"/>
      <c r="AB31" s="299"/>
      <c r="AC31" s="299"/>
      <c r="AD31" s="634"/>
      <c r="AE31" s="128"/>
      <c r="AH31" s="631"/>
      <c r="AI31" s="632"/>
      <c r="AJ31" s="632"/>
      <c r="AK31" s="632"/>
      <c r="AL31" s="632"/>
      <c r="AM31" s="632"/>
      <c r="AN31" s="632"/>
      <c r="AO31" s="632"/>
      <c r="AP31" s="632"/>
      <c r="AQ31" s="632"/>
      <c r="AR31" s="632"/>
      <c r="AS31" s="632"/>
      <c r="AT31" s="632"/>
      <c r="AU31" s="635"/>
      <c r="AV31" s="632"/>
      <c r="AW31" s="632"/>
      <c r="AX31" s="632"/>
      <c r="AY31" s="632"/>
      <c r="AZ31" s="632"/>
      <c r="BA31" s="632"/>
      <c r="BB31" s="636"/>
      <c r="BC31" s="299" t="s">
        <v>381</v>
      </c>
      <c r="BD31" s="299"/>
      <c r="BE31" s="299"/>
      <c r="BF31" s="299"/>
      <c r="BG31" s="299"/>
      <c r="BH31" s="299"/>
      <c r="BI31" s="634"/>
    </row>
    <row r="32" spans="3:61" ht="24.75" customHeight="1" x14ac:dyDescent="0.15">
      <c r="C32" s="631"/>
      <c r="D32" s="632"/>
      <c r="E32" s="632"/>
      <c r="F32" s="632"/>
      <c r="G32" s="632"/>
      <c r="H32" s="632"/>
      <c r="I32" s="632"/>
      <c r="J32" s="632"/>
      <c r="K32" s="632"/>
      <c r="L32" s="632"/>
      <c r="M32" s="632"/>
      <c r="N32" s="632"/>
      <c r="O32" s="632"/>
      <c r="P32" s="632"/>
      <c r="Q32" s="632"/>
      <c r="R32" s="632"/>
      <c r="S32" s="632"/>
      <c r="T32" s="632"/>
      <c r="U32" s="632"/>
      <c r="V32" s="632"/>
      <c r="W32" s="632"/>
      <c r="X32" s="633" t="s">
        <v>381</v>
      </c>
      <c r="Y32" s="299"/>
      <c r="Z32" s="299"/>
      <c r="AA32" s="299"/>
      <c r="AB32" s="299"/>
      <c r="AC32" s="299"/>
      <c r="AD32" s="634"/>
      <c r="AE32" s="128"/>
      <c r="AH32" s="631"/>
      <c r="AI32" s="632"/>
      <c r="AJ32" s="632"/>
      <c r="AK32" s="632"/>
      <c r="AL32" s="632"/>
      <c r="AM32" s="632"/>
      <c r="AN32" s="632"/>
      <c r="AO32" s="632"/>
      <c r="AP32" s="632"/>
      <c r="AQ32" s="632"/>
      <c r="AR32" s="632"/>
      <c r="AS32" s="632"/>
      <c r="AT32" s="632"/>
      <c r="AU32" s="635"/>
      <c r="AV32" s="632"/>
      <c r="AW32" s="632"/>
      <c r="AX32" s="632"/>
      <c r="AY32" s="632"/>
      <c r="AZ32" s="632"/>
      <c r="BA32" s="632"/>
      <c r="BB32" s="636"/>
      <c r="BC32" s="299" t="s">
        <v>381</v>
      </c>
      <c r="BD32" s="299"/>
      <c r="BE32" s="299"/>
      <c r="BF32" s="299"/>
      <c r="BG32" s="299"/>
      <c r="BH32" s="299"/>
      <c r="BI32" s="634"/>
    </row>
    <row r="33" spans="3:61" ht="24.75" customHeight="1" x14ac:dyDescent="0.15">
      <c r="C33" s="631"/>
      <c r="D33" s="632"/>
      <c r="E33" s="632"/>
      <c r="F33" s="632"/>
      <c r="G33" s="632"/>
      <c r="H33" s="632"/>
      <c r="I33" s="632"/>
      <c r="J33" s="632"/>
      <c r="K33" s="632"/>
      <c r="L33" s="632"/>
      <c r="M33" s="632"/>
      <c r="N33" s="632"/>
      <c r="O33" s="632"/>
      <c r="P33" s="632"/>
      <c r="Q33" s="632"/>
      <c r="R33" s="632"/>
      <c r="S33" s="632"/>
      <c r="T33" s="632"/>
      <c r="U33" s="632"/>
      <c r="V33" s="632"/>
      <c r="W33" s="632"/>
      <c r="X33" s="633" t="s">
        <v>381</v>
      </c>
      <c r="Y33" s="299"/>
      <c r="Z33" s="299"/>
      <c r="AA33" s="299"/>
      <c r="AB33" s="299"/>
      <c r="AC33" s="299"/>
      <c r="AD33" s="634"/>
      <c r="AE33" s="128"/>
      <c r="AH33" s="631"/>
      <c r="AI33" s="632"/>
      <c r="AJ33" s="632"/>
      <c r="AK33" s="632"/>
      <c r="AL33" s="632"/>
      <c r="AM33" s="632"/>
      <c r="AN33" s="632"/>
      <c r="AO33" s="632"/>
      <c r="AP33" s="632"/>
      <c r="AQ33" s="632"/>
      <c r="AR33" s="632"/>
      <c r="AS33" s="632"/>
      <c r="AT33" s="632"/>
      <c r="AU33" s="635"/>
      <c r="AV33" s="632"/>
      <c r="AW33" s="632"/>
      <c r="AX33" s="632"/>
      <c r="AY33" s="632"/>
      <c r="AZ33" s="632"/>
      <c r="BA33" s="632"/>
      <c r="BB33" s="636"/>
      <c r="BC33" s="299" t="s">
        <v>381</v>
      </c>
      <c r="BD33" s="299"/>
      <c r="BE33" s="299"/>
      <c r="BF33" s="299"/>
      <c r="BG33" s="299"/>
      <c r="BH33" s="299"/>
      <c r="BI33" s="634"/>
    </row>
    <row r="34" spans="3:61" ht="24.75" customHeight="1" x14ac:dyDescent="0.15">
      <c r="C34" s="631"/>
      <c r="D34" s="632"/>
      <c r="E34" s="632"/>
      <c r="F34" s="632"/>
      <c r="G34" s="632"/>
      <c r="H34" s="632"/>
      <c r="I34" s="632"/>
      <c r="J34" s="632"/>
      <c r="K34" s="632"/>
      <c r="L34" s="632"/>
      <c r="M34" s="632"/>
      <c r="N34" s="632"/>
      <c r="O34" s="632"/>
      <c r="P34" s="632"/>
      <c r="Q34" s="632"/>
      <c r="R34" s="632"/>
      <c r="S34" s="632"/>
      <c r="T34" s="632"/>
      <c r="U34" s="632"/>
      <c r="V34" s="632"/>
      <c r="W34" s="632"/>
      <c r="X34" s="633" t="s">
        <v>381</v>
      </c>
      <c r="Y34" s="299"/>
      <c r="Z34" s="299"/>
      <c r="AA34" s="299"/>
      <c r="AB34" s="299"/>
      <c r="AC34" s="299"/>
      <c r="AD34" s="634"/>
      <c r="AE34" s="128"/>
      <c r="AH34" s="631"/>
      <c r="AI34" s="632"/>
      <c r="AJ34" s="632"/>
      <c r="AK34" s="632"/>
      <c r="AL34" s="632"/>
      <c r="AM34" s="632"/>
      <c r="AN34" s="632"/>
      <c r="AO34" s="632"/>
      <c r="AP34" s="632"/>
      <c r="AQ34" s="632"/>
      <c r="AR34" s="632"/>
      <c r="AS34" s="632"/>
      <c r="AT34" s="632"/>
      <c r="AU34" s="635"/>
      <c r="AV34" s="632"/>
      <c r="AW34" s="632"/>
      <c r="AX34" s="632"/>
      <c r="AY34" s="632"/>
      <c r="AZ34" s="632"/>
      <c r="BA34" s="632"/>
      <c r="BB34" s="636"/>
      <c r="BC34" s="299" t="s">
        <v>381</v>
      </c>
      <c r="BD34" s="299"/>
      <c r="BE34" s="299"/>
      <c r="BF34" s="299"/>
      <c r="BG34" s="299"/>
      <c r="BH34" s="299"/>
      <c r="BI34" s="634"/>
    </row>
    <row r="35" spans="3:61" ht="24.75" customHeight="1" x14ac:dyDescent="0.15">
      <c r="C35" s="631"/>
      <c r="D35" s="632"/>
      <c r="E35" s="632"/>
      <c r="F35" s="632"/>
      <c r="G35" s="632"/>
      <c r="H35" s="632"/>
      <c r="I35" s="632"/>
      <c r="J35" s="632"/>
      <c r="K35" s="632"/>
      <c r="L35" s="632"/>
      <c r="M35" s="632"/>
      <c r="N35" s="632"/>
      <c r="O35" s="632"/>
      <c r="P35" s="632"/>
      <c r="Q35" s="632"/>
      <c r="R35" s="632"/>
      <c r="S35" s="632"/>
      <c r="T35" s="632"/>
      <c r="U35" s="632"/>
      <c r="V35" s="632"/>
      <c r="W35" s="632"/>
      <c r="X35" s="633" t="s">
        <v>381</v>
      </c>
      <c r="Y35" s="299"/>
      <c r="Z35" s="299"/>
      <c r="AA35" s="299"/>
      <c r="AB35" s="299"/>
      <c r="AC35" s="299"/>
      <c r="AD35" s="634"/>
      <c r="AE35" s="128"/>
      <c r="AH35" s="631"/>
      <c r="AI35" s="632"/>
      <c r="AJ35" s="632"/>
      <c r="AK35" s="632"/>
      <c r="AL35" s="632"/>
      <c r="AM35" s="632"/>
      <c r="AN35" s="632"/>
      <c r="AO35" s="632"/>
      <c r="AP35" s="632"/>
      <c r="AQ35" s="632"/>
      <c r="AR35" s="632"/>
      <c r="AS35" s="632"/>
      <c r="AT35" s="632"/>
      <c r="AU35" s="635"/>
      <c r="AV35" s="632"/>
      <c r="AW35" s="632"/>
      <c r="AX35" s="632"/>
      <c r="AY35" s="632"/>
      <c r="AZ35" s="632"/>
      <c r="BA35" s="632"/>
      <c r="BB35" s="636"/>
      <c r="BC35" s="299" t="s">
        <v>381</v>
      </c>
      <c r="BD35" s="299"/>
      <c r="BE35" s="299"/>
      <c r="BF35" s="299"/>
      <c r="BG35" s="299"/>
      <c r="BH35" s="299"/>
      <c r="BI35" s="634"/>
    </row>
    <row r="36" spans="3:61" ht="24.75" customHeight="1" x14ac:dyDescent="0.15">
      <c r="C36" s="631"/>
      <c r="D36" s="632"/>
      <c r="E36" s="632"/>
      <c r="F36" s="632"/>
      <c r="G36" s="632"/>
      <c r="H36" s="632"/>
      <c r="I36" s="632"/>
      <c r="J36" s="632"/>
      <c r="K36" s="632"/>
      <c r="L36" s="632"/>
      <c r="M36" s="632"/>
      <c r="N36" s="632"/>
      <c r="O36" s="632"/>
      <c r="P36" s="632"/>
      <c r="Q36" s="632"/>
      <c r="R36" s="632"/>
      <c r="S36" s="632"/>
      <c r="T36" s="632"/>
      <c r="U36" s="632"/>
      <c r="V36" s="632"/>
      <c r="W36" s="632"/>
      <c r="X36" s="633" t="s">
        <v>381</v>
      </c>
      <c r="Y36" s="299"/>
      <c r="Z36" s="299"/>
      <c r="AA36" s="299"/>
      <c r="AB36" s="299"/>
      <c r="AC36" s="299"/>
      <c r="AD36" s="634"/>
      <c r="AE36" s="128"/>
      <c r="AH36" s="631"/>
      <c r="AI36" s="632"/>
      <c r="AJ36" s="632"/>
      <c r="AK36" s="632"/>
      <c r="AL36" s="632"/>
      <c r="AM36" s="632"/>
      <c r="AN36" s="632"/>
      <c r="AO36" s="632"/>
      <c r="AP36" s="632"/>
      <c r="AQ36" s="632"/>
      <c r="AR36" s="632"/>
      <c r="AS36" s="632"/>
      <c r="AT36" s="632"/>
      <c r="AU36" s="635"/>
      <c r="AV36" s="632"/>
      <c r="AW36" s="632"/>
      <c r="AX36" s="632"/>
      <c r="AY36" s="632"/>
      <c r="AZ36" s="632"/>
      <c r="BA36" s="632"/>
      <c r="BB36" s="636"/>
      <c r="BC36" s="299" t="s">
        <v>381</v>
      </c>
      <c r="BD36" s="299"/>
      <c r="BE36" s="299"/>
      <c r="BF36" s="299"/>
      <c r="BG36" s="299"/>
      <c r="BH36" s="299"/>
      <c r="BI36" s="634"/>
    </row>
    <row r="37" spans="3:61" ht="24.75" customHeight="1" x14ac:dyDescent="0.15">
      <c r="C37" s="631"/>
      <c r="D37" s="632"/>
      <c r="E37" s="632"/>
      <c r="F37" s="632"/>
      <c r="G37" s="632"/>
      <c r="H37" s="632"/>
      <c r="I37" s="632"/>
      <c r="J37" s="632"/>
      <c r="K37" s="632"/>
      <c r="L37" s="632"/>
      <c r="M37" s="632"/>
      <c r="N37" s="632"/>
      <c r="O37" s="632"/>
      <c r="P37" s="632"/>
      <c r="Q37" s="632"/>
      <c r="R37" s="632"/>
      <c r="S37" s="632"/>
      <c r="T37" s="632"/>
      <c r="U37" s="632"/>
      <c r="V37" s="632"/>
      <c r="W37" s="632"/>
      <c r="X37" s="633" t="s">
        <v>381</v>
      </c>
      <c r="Y37" s="299"/>
      <c r="Z37" s="299"/>
      <c r="AA37" s="299"/>
      <c r="AB37" s="299"/>
      <c r="AC37" s="299"/>
      <c r="AD37" s="634"/>
      <c r="AE37" s="128"/>
      <c r="AH37" s="631"/>
      <c r="AI37" s="632"/>
      <c r="AJ37" s="632"/>
      <c r="AK37" s="632"/>
      <c r="AL37" s="632"/>
      <c r="AM37" s="632"/>
      <c r="AN37" s="632"/>
      <c r="AO37" s="632"/>
      <c r="AP37" s="632"/>
      <c r="AQ37" s="632"/>
      <c r="AR37" s="632"/>
      <c r="AS37" s="632"/>
      <c r="AT37" s="632"/>
      <c r="AU37" s="635"/>
      <c r="AV37" s="632"/>
      <c r="AW37" s="632"/>
      <c r="AX37" s="632"/>
      <c r="AY37" s="632"/>
      <c r="AZ37" s="632"/>
      <c r="BA37" s="632"/>
      <c r="BB37" s="636"/>
      <c r="BC37" s="299" t="s">
        <v>381</v>
      </c>
      <c r="BD37" s="299"/>
      <c r="BE37" s="299"/>
      <c r="BF37" s="299"/>
      <c r="BG37" s="299"/>
      <c r="BH37" s="299"/>
      <c r="BI37" s="634"/>
    </row>
    <row r="38" spans="3:61" ht="24.75" customHeight="1" x14ac:dyDescent="0.15">
      <c r="C38" s="631"/>
      <c r="D38" s="632"/>
      <c r="E38" s="632"/>
      <c r="F38" s="632"/>
      <c r="G38" s="632"/>
      <c r="H38" s="632"/>
      <c r="I38" s="632"/>
      <c r="J38" s="632"/>
      <c r="K38" s="632"/>
      <c r="L38" s="632"/>
      <c r="M38" s="632"/>
      <c r="N38" s="632"/>
      <c r="O38" s="632"/>
      <c r="P38" s="632"/>
      <c r="Q38" s="632"/>
      <c r="R38" s="632"/>
      <c r="S38" s="632"/>
      <c r="T38" s="632"/>
      <c r="U38" s="632"/>
      <c r="V38" s="632"/>
      <c r="W38" s="632"/>
      <c r="X38" s="633" t="s">
        <v>381</v>
      </c>
      <c r="Y38" s="299"/>
      <c r="Z38" s="299"/>
      <c r="AA38" s="299"/>
      <c r="AB38" s="299"/>
      <c r="AC38" s="299"/>
      <c r="AD38" s="634"/>
      <c r="AE38" s="128"/>
      <c r="AH38" s="631"/>
      <c r="AI38" s="632"/>
      <c r="AJ38" s="632"/>
      <c r="AK38" s="632"/>
      <c r="AL38" s="632"/>
      <c r="AM38" s="632"/>
      <c r="AN38" s="632"/>
      <c r="AO38" s="632"/>
      <c r="AP38" s="632"/>
      <c r="AQ38" s="632"/>
      <c r="AR38" s="632"/>
      <c r="AS38" s="632"/>
      <c r="AT38" s="632"/>
      <c r="AU38" s="635"/>
      <c r="AV38" s="632"/>
      <c r="AW38" s="632"/>
      <c r="AX38" s="632"/>
      <c r="AY38" s="632"/>
      <c r="AZ38" s="632"/>
      <c r="BA38" s="632"/>
      <c r="BB38" s="636"/>
      <c r="BC38" s="299" t="s">
        <v>381</v>
      </c>
      <c r="BD38" s="299"/>
      <c r="BE38" s="299"/>
      <c r="BF38" s="299"/>
      <c r="BG38" s="299"/>
      <c r="BH38" s="299"/>
      <c r="BI38" s="634"/>
    </row>
    <row r="39" spans="3:61" ht="24.75" customHeight="1" thickBot="1" x14ac:dyDescent="0.2">
      <c r="C39" s="637"/>
      <c r="D39" s="638"/>
      <c r="E39" s="638"/>
      <c r="F39" s="638"/>
      <c r="G39" s="638"/>
      <c r="H39" s="638"/>
      <c r="I39" s="638"/>
      <c r="J39" s="638"/>
      <c r="K39" s="638"/>
      <c r="L39" s="638"/>
      <c r="M39" s="638"/>
      <c r="N39" s="638"/>
      <c r="O39" s="638"/>
      <c r="P39" s="638"/>
      <c r="Q39" s="638"/>
      <c r="R39" s="638"/>
      <c r="S39" s="638"/>
      <c r="T39" s="638"/>
      <c r="U39" s="638"/>
      <c r="V39" s="638"/>
      <c r="W39" s="638"/>
      <c r="X39" s="639" t="s">
        <v>381</v>
      </c>
      <c r="Y39" s="640"/>
      <c r="Z39" s="640"/>
      <c r="AA39" s="640"/>
      <c r="AB39" s="640"/>
      <c r="AC39" s="640"/>
      <c r="AD39" s="641"/>
      <c r="AE39" s="128"/>
      <c r="AH39" s="637" t="s">
        <v>382</v>
      </c>
      <c r="AI39" s="638"/>
      <c r="AJ39" s="638"/>
      <c r="AK39" s="638"/>
      <c r="AL39" s="638"/>
      <c r="AM39" s="638"/>
      <c r="AN39" s="638"/>
      <c r="AO39" s="638"/>
      <c r="AP39" s="638"/>
      <c r="AQ39" s="638"/>
      <c r="AR39" s="638"/>
      <c r="AS39" s="638"/>
      <c r="AT39" s="638"/>
      <c r="AU39" s="642"/>
      <c r="AV39" s="638"/>
      <c r="AW39" s="638"/>
      <c r="AX39" s="638"/>
      <c r="AY39" s="638"/>
      <c r="AZ39" s="638"/>
      <c r="BA39" s="638"/>
      <c r="BB39" s="643"/>
      <c r="BC39" s="640" t="s">
        <v>381</v>
      </c>
      <c r="BD39" s="640"/>
      <c r="BE39" s="640"/>
      <c r="BF39" s="640"/>
      <c r="BG39" s="640"/>
      <c r="BH39" s="640"/>
      <c r="BI39" s="641"/>
    </row>
    <row r="40" spans="3:61" ht="72.75" customHeight="1" x14ac:dyDescent="0.15">
      <c r="AH40" s="630" t="s">
        <v>628</v>
      </c>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630"/>
      <c r="BI40" s="630"/>
    </row>
  </sheetData>
  <dataConsolidate/>
  <mergeCells count="135">
    <mergeCell ref="B2:BI5"/>
    <mergeCell ref="AT6:BB6"/>
    <mergeCell ref="U7:Z7"/>
    <mergeCell ref="AA7:AO7"/>
    <mergeCell ref="C9:AD9"/>
    <mergeCell ref="AH9:BI9"/>
    <mergeCell ref="AZ7:BI7"/>
    <mergeCell ref="BC17:BI17"/>
    <mergeCell ref="C11:AD11"/>
    <mergeCell ref="AH11:BI11"/>
    <mergeCell ref="C15:W15"/>
    <mergeCell ref="X15:AD15"/>
    <mergeCell ref="AH15:AT15"/>
    <mergeCell ref="AU15:BB15"/>
    <mergeCell ref="BC15:BI15"/>
    <mergeCell ref="C16:W16"/>
    <mergeCell ref="X16:AD16"/>
    <mergeCell ref="AH16:AT16"/>
    <mergeCell ref="AU16:BB16"/>
    <mergeCell ref="BC16:BI16"/>
    <mergeCell ref="C17:W17"/>
    <mergeCell ref="X17:AD17"/>
    <mergeCell ref="AH17:AT17"/>
    <mergeCell ref="AU17:BB17"/>
    <mergeCell ref="C18:W18"/>
    <mergeCell ref="X18:AD18"/>
    <mergeCell ref="AH18:AT18"/>
    <mergeCell ref="AU18:BB18"/>
    <mergeCell ref="BC18:BI18"/>
    <mergeCell ref="C19:W19"/>
    <mergeCell ref="X19:AD19"/>
    <mergeCell ref="AH19:AT19"/>
    <mergeCell ref="AU19:BB19"/>
    <mergeCell ref="BC19:BI19"/>
    <mergeCell ref="C20:W20"/>
    <mergeCell ref="X20:AD20"/>
    <mergeCell ref="AH20:AT20"/>
    <mergeCell ref="AU20:BB20"/>
    <mergeCell ref="BC20:BI20"/>
    <mergeCell ref="C21:W21"/>
    <mergeCell ref="X21:AD21"/>
    <mergeCell ref="AH21:AT21"/>
    <mergeCell ref="AU21:BB21"/>
    <mergeCell ref="BC21:BI21"/>
    <mergeCell ref="C22:W22"/>
    <mergeCell ref="X22:AD22"/>
    <mergeCell ref="AH22:AT22"/>
    <mergeCell ref="AU22:BB22"/>
    <mergeCell ref="BC22:BI22"/>
    <mergeCell ref="C23:W23"/>
    <mergeCell ref="X23:AD23"/>
    <mergeCell ref="AH23:AT23"/>
    <mergeCell ref="AU23:BB23"/>
    <mergeCell ref="BC23:BI23"/>
    <mergeCell ref="C24:W24"/>
    <mergeCell ref="X24:AD24"/>
    <mergeCell ref="AH24:AT24"/>
    <mergeCell ref="AU24:BB24"/>
    <mergeCell ref="BC24:BI24"/>
    <mergeCell ref="C25:W25"/>
    <mergeCell ref="X25:AD25"/>
    <mergeCell ref="AH25:AT25"/>
    <mergeCell ref="AU25:BB25"/>
    <mergeCell ref="BC25:BI25"/>
    <mergeCell ref="C26:W26"/>
    <mergeCell ref="X26:AD26"/>
    <mergeCell ref="AH26:AT26"/>
    <mergeCell ref="AU26:BB26"/>
    <mergeCell ref="BC26:BI26"/>
    <mergeCell ref="C27:W27"/>
    <mergeCell ref="X27:AD27"/>
    <mergeCell ref="AH27:AT27"/>
    <mergeCell ref="AU27:BB27"/>
    <mergeCell ref="BC27:BI27"/>
    <mergeCell ref="C28:W28"/>
    <mergeCell ref="X28:AD28"/>
    <mergeCell ref="AH28:AT28"/>
    <mergeCell ref="AU28:BB28"/>
    <mergeCell ref="BC28:BI28"/>
    <mergeCell ref="C29:W29"/>
    <mergeCell ref="X29:AD29"/>
    <mergeCell ref="AH29:AT29"/>
    <mergeCell ref="AU29:BB29"/>
    <mergeCell ref="BC29:BI29"/>
    <mergeCell ref="C30:W30"/>
    <mergeCell ref="X30:AD30"/>
    <mergeCell ref="AH30:AT30"/>
    <mergeCell ref="AU30:BB30"/>
    <mergeCell ref="BC30:BI30"/>
    <mergeCell ref="C31:W31"/>
    <mergeCell ref="X31:AD31"/>
    <mergeCell ref="AH31:AT31"/>
    <mergeCell ref="AU31:BB31"/>
    <mergeCell ref="BC31:BI31"/>
    <mergeCell ref="C32:W32"/>
    <mergeCell ref="X32:AD32"/>
    <mergeCell ref="AH32:AT32"/>
    <mergeCell ref="AU32:BB32"/>
    <mergeCell ref="BC32:BI32"/>
    <mergeCell ref="C33:W33"/>
    <mergeCell ref="X33:AD33"/>
    <mergeCell ref="AH33:AT33"/>
    <mergeCell ref="AU33:BB33"/>
    <mergeCell ref="BC33:BI33"/>
    <mergeCell ref="C34:W34"/>
    <mergeCell ref="X34:AD34"/>
    <mergeCell ref="AH34:AT34"/>
    <mergeCell ref="AU34:BB34"/>
    <mergeCell ref="BC34:BI34"/>
    <mergeCell ref="C35:W35"/>
    <mergeCell ref="X35:AD35"/>
    <mergeCell ref="AH35:AT35"/>
    <mergeCell ref="AU35:BB35"/>
    <mergeCell ref="BC35:BI35"/>
    <mergeCell ref="C36:W36"/>
    <mergeCell ref="X36:AD36"/>
    <mergeCell ref="AH36:AT36"/>
    <mergeCell ref="AU36:BB36"/>
    <mergeCell ref="BC36:BI36"/>
    <mergeCell ref="C37:W37"/>
    <mergeCell ref="X37:AD37"/>
    <mergeCell ref="AH37:AT37"/>
    <mergeCell ref="AU37:BB37"/>
    <mergeCell ref="BC37:BI37"/>
    <mergeCell ref="AH40:BI40"/>
    <mergeCell ref="C38:W38"/>
    <mergeCell ref="X38:AD38"/>
    <mergeCell ref="AH38:AT38"/>
    <mergeCell ref="AU38:BB38"/>
    <mergeCell ref="BC38:BI38"/>
    <mergeCell ref="C39:W39"/>
    <mergeCell ref="X39:AD39"/>
    <mergeCell ref="AH39:AT39"/>
    <mergeCell ref="AU39:BB39"/>
    <mergeCell ref="BC39:BI39"/>
  </mergeCells>
  <phoneticPr fontId="30"/>
  <dataValidations count="2">
    <dataValidation type="list" allowBlank="1" showInputMessage="1" showErrorMessage="1" sqref="X16:AD39">
      <formula1>"選択してください,追加,削除"</formula1>
    </dataValidation>
    <dataValidation type="list" allowBlank="1" showInputMessage="1" showErrorMessage="1" sqref="BC16:BI39">
      <formula1>"選択してください,追加,変更,削除"</formula1>
    </dataValidation>
  </dataValidations>
  <pageMargins left="0.23622047244094491" right="0.23622047244094491" top="0.74803149606299213" bottom="0.74803149606299213"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30"/>
  <sheetViews>
    <sheetView view="pageBreakPreview" zoomScale="85" zoomScaleNormal="100" zoomScaleSheetLayoutView="85" workbookViewId="0">
      <selection activeCell="AE15" sqref="AE15:AP15"/>
    </sheetView>
  </sheetViews>
  <sheetFormatPr defaultColWidth="2.5" defaultRowHeight="13.5" x14ac:dyDescent="0.15"/>
  <cols>
    <col min="1" max="16384" width="2.5" style="3"/>
  </cols>
  <sheetData>
    <row r="1" spans="2:53" s="1" customFormat="1" ht="12.75" customHeight="1" x14ac:dyDescent="0.15"/>
    <row r="2" spans="2:53" s="1" customFormat="1" ht="6.75" customHeight="1" x14ac:dyDescent="0.15">
      <c r="B2" s="325" t="s">
        <v>521</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row>
    <row r="3" spans="2:53" s="1" customFormat="1" ht="6.75" customHeight="1" x14ac:dyDescent="0.1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row>
    <row r="4" spans="2:53" s="1" customFormat="1" ht="6.75" customHeight="1" x14ac:dyDescent="0.1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row>
    <row r="5" spans="2:53" s="1" customFormat="1" ht="6.75" customHeight="1" x14ac:dyDescent="0.1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row>
    <row r="6" spans="2:53" s="4" customFormat="1" ht="13.5" customHeight="1" x14ac:dyDescent="0.15">
      <c r="B6" s="693" t="s">
        <v>481</v>
      </c>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row>
    <row r="7" spans="2:53" s="4" customFormat="1" x14ac:dyDescent="0.15">
      <c r="B7" s="693"/>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row>
    <row r="8" spans="2:53" ht="14.25" customHeight="1" thickBot="1" x14ac:dyDescent="0.2">
      <c r="B8" s="2"/>
      <c r="C8" s="2"/>
      <c r="D8" s="2"/>
      <c r="E8" s="2"/>
      <c r="F8" s="2"/>
      <c r="G8" s="2"/>
      <c r="H8" s="2"/>
      <c r="I8" s="2"/>
      <c r="J8" s="2"/>
      <c r="K8" s="2"/>
      <c r="L8" s="2"/>
      <c r="M8" s="2"/>
      <c r="N8" s="2"/>
      <c r="O8" s="7"/>
      <c r="P8" s="7"/>
      <c r="Q8" s="8"/>
      <c r="R8" s="8"/>
      <c r="S8" s="8"/>
      <c r="T8" s="8"/>
      <c r="U8" s="8"/>
      <c r="V8" s="8"/>
      <c r="W8" s="8"/>
      <c r="X8" s="8"/>
      <c r="Y8" s="8"/>
      <c r="Z8" s="8"/>
      <c r="AA8" s="8"/>
      <c r="AB8" s="8"/>
      <c r="AC8" s="8"/>
      <c r="AD8" s="8"/>
      <c r="AE8" s="8"/>
      <c r="AF8" s="8"/>
      <c r="AG8" s="8"/>
      <c r="AH8" s="8"/>
      <c r="AI8" s="8"/>
      <c r="AJ8" s="8"/>
      <c r="AK8" s="8"/>
      <c r="AL8" s="8"/>
      <c r="AM8" s="8"/>
      <c r="AN8" s="8"/>
      <c r="AO8" s="8"/>
      <c r="AP8" s="8"/>
      <c r="AQ8" s="8"/>
      <c r="AR8" s="645" t="str">
        <f>変更依頼書①!AU7</f>
        <v>Ver.4.4 （2022.9.29～）</v>
      </c>
      <c r="AS8" s="692"/>
      <c r="AT8" s="692"/>
      <c r="AU8" s="692"/>
      <c r="AV8" s="692"/>
      <c r="AW8" s="692"/>
      <c r="AX8" s="692"/>
      <c r="AY8" s="692"/>
      <c r="AZ8" s="8"/>
      <c r="BA8" s="8"/>
    </row>
    <row r="9" spans="2:53" s="14" customFormat="1" ht="18" customHeight="1" thickBot="1" x14ac:dyDescent="0.2">
      <c r="B9" s="458" t="s">
        <v>263</v>
      </c>
      <c r="C9" s="459"/>
      <c r="D9" s="459"/>
      <c r="E9" s="459"/>
      <c r="F9" s="459"/>
      <c r="G9" s="460"/>
      <c r="H9" s="565"/>
      <c r="I9" s="566"/>
      <c r="J9" s="566"/>
      <c r="K9" s="566"/>
      <c r="L9" s="566"/>
      <c r="M9" s="566"/>
      <c r="N9" s="566"/>
      <c r="O9" s="566"/>
      <c r="P9" s="566"/>
      <c r="Q9" s="566"/>
      <c r="R9" s="566"/>
      <c r="S9" s="566"/>
      <c r="T9" s="566"/>
      <c r="U9" s="566"/>
      <c r="V9" s="567"/>
      <c r="X9" s="9"/>
      <c r="Y9" s="9"/>
      <c r="Z9" s="9"/>
      <c r="AA9" s="9"/>
      <c r="AB9" s="9"/>
      <c r="AC9" s="9"/>
      <c r="AD9" s="9"/>
      <c r="AE9" s="9"/>
      <c r="AF9" s="9"/>
      <c r="AG9" s="9"/>
      <c r="AH9" s="9"/>
      <c r="AI9" s="9"/>
      <c r="AJ9" s="9"/>
      <c r="AK9" s="9"/>
      <c r="AL9" s="12"/>
      <c r="AM9" s="9"/>
      <c r="AN9" s="9"/>
      <c r="AO9" s="9"/>
      <c r="AP9" s="9"/>
      <c r="AQ9" s="9"/>
      <c r="AR9" s="9"/>
      <c r="AS9" s="9"/>
      <c r="AT9" s="9"/>
      <c r="AU9" s="9"/>
      <c r="AV9" s="9"/>
      <c r="AW9" s="9"/>
      <c r="AX9" s="9"/>
      <c r="AY9" s="9"/>
      <c r="AZ9" s="9"/>
      <c r="BA9" s="9"/>
    </row>
    <row r="10" spans="2:53" ht="8.25" customHeight="1" x14ac:dyDescent="0.15">
      <c r="B10" s="11"/>
      <c r="C10" s="12"/>
      <c r="D10" s="9"/>
      <c r="E10" s="9"/>
      <c r="F10" s="9"/>
      <c r="G10" s="9"/>
      <c r="H10" s="9"/>
      <c r="I10" s="9"/>
      <c r="J10" s="9"/>
      <c r="K10" s="9"/>
      <c r="L10" s="9"/>
      <c r="M10" s="12"/>
      <c r="N10" s="9"/>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2:53" s="14" customFormat="1" ht="18.75" x14ac:dyDescent="0.15">
      <c r="B11" s="9"/>
      <c r="C11" s="12"/>
      <c r="D11" s="33" t="s">
        <v>39</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2" spans="2:53" ht="7.5" customHeight="1" thickBot="1" x14ac:dyDescent="0.2">
      <c r="B12" s="11"/>
      <c r="C12" s="12"/>
      <c r="D12" s="9"/>
      <c r="E12" s="9"/>
      <c r="F12" s="9"/>
      <c r="G12" s="9"/>
      <c r="H12" s="9"/>
      <c r="I12" s="9"/>
      <c r="J12" s="9"/>
      <c r="K12" s="9"/>
      <c r="L12" s="9"/>
      <c r="M12" s="12"/>
      <c r="N12" s="9"/>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2:53" ht="44.25" customHeight="1" thickBot="1" x14ac:dyDescent="0.2">
      <c r="C13" s="694" t="s">
        <v>41</v>
      </c>
      <c r="D13" s="695"/>
      <c r="E13" s="695"/>
      <c r="F13" s="695"/>
      <c r="G13" s="695"/>
      <c r="H13" s="695"/>
      <c r="I13" s="695"/>
      <c r="J13" s="695"/>
      <c r="K13" s="695"/>
      <c r="L13" s="695"/>
      <c r="M13" s="676" t="s">
        <v>42</v>
      </c>
      <c r="N13" s="676"/>
      <c r="O13" s="676"/>
      <c r="P13" s="676"/>
      <c r="Q13" s="676"/>
      <c r="R13" s="676"/>
      <c r="S13" s="676"/>
      <c r="T13" s="676"/>
      <c r="U13" s="676"/>
      <c r="V13" s="676" t="s">
        <v>40</v>
      </c>
      <c r="W13" s="676"/>
      <c r="X13" s="676"/>
      <c r="Y13" s="676"/>
      <c r="Z13" s="676"/>
      <c r="AA13" s="676"/>
      <c r="AB13" s="676"/>
      <c r="AC13" s="676"/>
      <c r="AD13" s="676"/>
      <c r="AE13" s="676" t="s">
        <v>44</v>
      </c>
      <c r="AF13" s="676"/>
      <c r="AG13" s="676"/>
      <c r="AH13" s="676"/>
      <c r="AI13" s="676"/>
      <c r="AJ13" s="676"/>
      <c r="AK13" s="676"/>
      <c r="AL13" s="676"/>
      <c r="AM13" s="676"/>
      <c r="AN13" s="676"/>
      <c r="AO13" s="676"/>
      <c r="AP13" s="676"/>
      <c r="AQ13" s="676" t="s">
        <v>43</v>
      </c>
      <c r="AR13" s="676"/>
      <c r="AS13" s="676"/>
      <c r="AT13" s="676"/>
      <c r="AU13" s="676"/>
      <c r="AV13" s="676"/>
      <c r="AW13" s="676"/>
      <c r="AX13" s="676"/>
      <c r="AY13" s="677"/>
    </row>
    <row r="14" spans="2:53" ht="111.75" customHeight="1" x14ac:dyDescent="0.15">
      <c r="C14" s="696" t="s">
        <v>47</v>
      </c>
      <c r="D14" s="697"/>
      <c r="E14" s="697"/>
      <c r="F14" s="697"/>
      <c r="G14" s="697"/>
      <c r="H14" s="697"/>
      <c r="I14" s="697"/>
      <c r="J14" s="697"/>
      <c r="K14" s="697"/>
      <c r="L14" s="697"/>
      <c r="M14" s="698" t="s">
        <v>46</v>
      </c>
      <c r="N14" s="699"/>
      <c r="O14" s="699"/>
      <c r="P14" s="699"/>
      <c r="Q14" s="699"/>
      <c r="R14" s="699"/>
      <c r="S14" s="699"/>
      <c r="T14" s="699"/>
      <c r="U14" s="699"/>
      <c r="V14" s="698" t="s">
        <v>45</v>
      </c>
      <c r="W14" s="699"/>
      <c r="X14" s="699"/>
      <c r="Y14" s="699"/>
      <c r="Z14" s="699"/>
      <c r="AA14" s="699"/>
      <c r="AB14" s="699"/>
      <c r="AC14" s="699"/>
      <c r="AD14" s="699"/>
      <c r="AE14" s="698" t="s">
        <v>620</v>
      </c>
      <c r="AF14" s="699"/>
      <c r="AG14" s="699"/>
      <c r="AH14" s="699"/>
      <c r="AI14" s="699"/>
      <c r="AJ14" s="699"/>
      <c r="AK14" s="699"/>
      <c r="AL14" s="699"/>
      <c r="AM14" s="699"/>
      <c r="AN14" s="699"/>
      <c r="AO14" s="699"/>
      <c r="AP14" s="699"/>
      <c r="AQ14" s="698" t="s">
        <v>49</v>
      </c>
      <c r="AR14" s="699"/>
      <c r="AS14" s="699"/>
      <c r="AT14" s="699"/>
      <c r="AU14" s="699"/>
      <c r="AV14" s="699"/>
      <c r="AW14" s="699"/>
      <c r="AX14" s="699"/>
      <c r="AY14" s="700"/>
    </row>
    <row r="15" spans="2:53" ht="42" customHeight="1" x14ac:dyDescent="0.15">
      <c r="C15" s="668"/>
      <c r="D15" s="669"/>
      <c r="E15" s="669"/>
      <c r="F15" s="669"/>
      <c r="G15" s="669"/>
      <c r="H15" s="669"/>
      <c r="I15" s="669"/>
      <c r="J15" s="669"/>
      <c r="K15" s="669"/>
      <c r="L15" s="669"/>
      <c r="M15" s="666"/>
      <c r="N15" s="670"/>
      <c r="O15" s="670"/>
      <c r="P15" s="670"/>
      <c r="Q15" s="670"/>
      <c r="R15" s="670"/>
      <c r="S15" s="670"/>
      <c r="T15" s="670"/>
      <c r="U15" s="670"/>
      <c r="V15" s="666"/>
      <c r="W15" s="670"/>
      <c r="X15" s="670"/>
      <c r="Y15" s="670"/>
      <c r="Z15" s="670"/>
      <c r="AA15" s="670"/>
      <c r="AB15" s="670"/>
      <c r="AC15" s="670"/>
      <c r="AD15" s="670"/>
      <c r="AE15" s="666"/>
      <c r="AF15" s="670"/>
      <c r="AG15" s="670"/>
      <c r="AH15" s="670"/>
      <c r="AI15" s="670"/>
      <c r="AJ15" s="670"/>
      <c r="AK15" s="670"/>
      <c r="AL15" s="670"/>
      <c r="AM15" s="670"/>
      <c r="AN15" s="670"/>
      <c r="AO15" s="670"/>
      <c r="AP15" s="670"/>
      <c r="AQ15" s="666"/>
      <c r="AR15" s="670"/>
      <c r="AS15" s="670"/>
      <c r="AT15" s="670"/>
      <c r="AU15" s="670"/>
      <c r="AV15" s="670"/>
      <c r="AW15" s="670"/>
      <c r="AX15" s="670"/>
      <c r="AY15" s="671"/>
    </row>
    <row r="16" spans="2:53" ht="42" customHeight="1" x14ac:dyDescent="0.15">
      <c r="C16" s="668"/>
      <c r="D16" s="669"/>
      <c r="E16" s="669"/>
      <c r="F16" s="669"/>
      <c r="G16" s="669"/>
      <c r="H16" s="669"/>
      <c r="I16" s="669"/>
      <c r="J16" s="669"/>
      <c r="K16" s="669"/>
      <c r="L16" s="669"/>
      <c r="M16" s="666"/>
      <c r="N16" s="670"/>
      <c r="O16" s="670"/>
      <c r="P16" s="670"/>
      <c r="Q16" s="670"/>
      <c r="R16" s="670"/>
      <c r="S16" s="670"/>
      <c r="T16" s="670"/>
      <c r="U16" s="670"/>
      <c r="V16" s="666"/>
      <c r="W16" s="670"/>
      <c r="X16" s="670"/>
      <c r="Y16" s="670"/>
      <c r="Z16" s="670"/>
      <c r="AA16" s="670"/>
      <c r="AB16" s="670"/>
      <c r="AC16" s="670"/>
      <c r="AD16" s="670"/>
      <c r="AE16" s="666"/>
      <c r="AF16" s="670"/>
      <c r="AG16" s="670"/>
      <c r="AH16" s="670"/>
      <c r="AI16" s="670"/>
      <c r="AJ16" s="670"/>
      <c r="AK16" s="670"/>
      <c r="AL16" s="670"/>
      <c r="AM16" s="670"/>
      <c r="AN16" s="670"/>
      <c r="AO16" s="670"/>
      <c r="AP16" s="670"/>
      <c r="AQ16" s="666"/>
      <c r="AR16" s="670"/>
      <c r="AS16" s="670"/>
      <c r="AT16" s="670"/>
      <c r="AU16" s="670"/>
      <c r="AV16" s="670"/>
      <c r="AW16" s="670"/>
      <c r="AX16" s="670"/>
      <c r="AY16" s="671"/>
    </row>
    <row r="17" spans="2:51" ht="42" customHeight="1" x14ac:dyDescent="0.15">
      <c r="C17" s="668"/>
      <c r="D17" s="669"/>
      <c r="E17" s="669"/>
      <c r="F17" s="669"/>
      <c r="G17" s="669"/>
      <c r="H17" s="669"/>
      <c r="I17" s="669"/>
      <c r="J17" s="669"/>
      <c r="K17" s="669"/>
      <c r="L17" s="669"/>
      <c r="M17" s="666"/>
      <c r="N17" s="670"/>
      <c r="O17" s="670"/>
      <c r="P17" s="670"/>
      <c r="Q17" s="670"/>
      <c r="R17" s="670"/>
      <c r="S17" s="670"/>
      <c r="T17" s="670"/>
      <c r="U17" s="670"/>
      <c r="V17" s="666"/>
      <c r="W17" s="670"/>
      <c r="X17" s="670"/>
      <c r="Y17" s="670"/>
      <c r="Z17" s="670"/>
      <c r="AA17" s="670"/>
      <c r="AB17" s="670"/>
      <c r="AC17" s="670"/>
      <c r="AD17" s="670"/>
      <c r="AE17" s="666"/>
      <c r="AF17" s="670"/>
      <c r="AG17" s="670"/>
      <c r="AH17" s="670"/>
      <c r="AI17" s="670"/>
      <c r="AJ17" s="670"/>
      <c r="AK17" s="670"/>
      <c r="AL17" s="670"/>
      <c r="AM17" s="670"/>
      <c r="AN17" s="670"/>
      <c r="AO17" s="670"/>
      <c r="AP17" s="670"/>
      <c r="AQ17" s="666"/>
      <c r="AR17" s="670"/>
      <c r="AS17" s="670"/>
      <c r="AT17" s="670"/>
      <c r="AU17" s="670"/>
      <c r="AV17" s="670"/>
      <c r="AW17" s="670"/>
      <c r="AX17" s="670"/>
      <c r="AY17" s="671"/>
    </row>
    <row r="18" spans="2:51" ht="42" customHeight="1" x14ac:dyDescent="0.15">
      <c r="C18" s="668"/>
      <c r="D18" s="669"/>
      <c r="E18" s="669"/>
      <c r="F18" s="669"/>
      <c r="G18" s="669"/>
      <c r="H18" s="669"/>
      <c r="I18" s="669"/>
      <c r="J18" s="669"/>
      <c r="K18" s="669"/>
      <c r="L18" s="669"/>
      <c r="M18" s="666"/>
      <c r="N18" s="670"/>
      <c r="O18" s="670"/>
      <c r="P18" s="670"/>
      <c r="Q18" s="670"/>
      <c r="R18" s="670"/>
      <c r="S18" s="670"/>
      <c r="T18" s="670"/>
      <c r="U18" s="670"/>
      <c r="V18" s="666"/>
      <c r="W18" s="670"/>
      <c r="X18" s="670"/>
      <c r="Y18" s="670"/>
      <c r="Z18" s="670"/>
      <c r="AA18" s="670"/>
      <c r="AB18" s="670"/>
      <c r="AC18" s="670"/>
      <c r="AD18" s="670"/>
      <c r="AE18" s="666"/>
      <c r="AF18" s="670"/>
      <c r="AG18" s="670"/>
      <c r="AH18" s="670"/>
      <c r="AI18" s="670"/>
      <c r="AJ18" s="670"/>
      <c r="AK18" s="670"/>
      <c r="AL18" s="670"/>
      <c r="AM18" s="670"/>
      <c r="AN18" s="670"/>
      <c r="AO18" s="670"/>
      <c r="AP18" s="670"/>
      <c r="AQ18" s="666"/>
      <c r="AR18" s="670"/>
      <c r="AS18" s="670"/>
      <c r="AT18" s="670"/>
      <c r="AU18" s="670"/>
      <c r="AV18" s="670"/>
      <c r="AW18" s="670"/>
      <c r="AX18" s="670"/>
      <c r="AY18" s="671"/>
    </row>
    <row r="19" spans="2:51" ht="42" customHeight="1" x14ac:dyDescent="0.15">
      <c r="C19" s="668"/>
      <c r="D19" s="669"/>
      <c r="E19" s="669"/>
      <c r="F19" s="669"/>
      <c r="G19" s="669"/>
      <c r="H19" s="669"/>
      <c r="I19" s="669"/>
      <c r="J19" s="669"/>
      <c r="K19" s="669"/>
      <c r="L19" s="669"/>
      <c r="M19" s="666"/>
      <c r="N19" s="670"/>
      <c r="O19" s="670"/>
      <c r="P19" s="670"/>
      <c r="Q19" s="670"/>
      <c r="R19" s="670"/>
      <c r="S19" s="670"/>
      <c r="T19" s="670"/>
      <c r="U19" s="670"/>
      <c r="V19" s="666"/>
      <c r="W19" s="670"/>
      <c r="X19" s="670"/>
      <c r="Y19" s="670"/>
      <c r="Z19" s="670"/>
      <c r="AA19" s="670"/>
      <c r="AB19" s="670"/>
      <c r="AC19" s="670"/>
      <c r="AD19" s="670"/>
      <c r="AE19" s="666"/>
      <c r="AF19" s="670"/>
      <c r="AG19" s="670"/>
      <c r="AH19" s="670"/>
      <c r="AI19" s="670"/>
      <c r="AJ19" s="670"/>
      <c r="AK19" s="670"/>
      <c r="AL19" s="670"/>
      <c r="AM19" s="670"/>
      <c r="AN19" s="670"/>
      <c r="AO19" s="670"/>
      <c r="AP19" s="670"/>
      <c r="AQ19" s="666"/>
      <c r="AR19" s="670"/>
      <c r="AS19" s="670"/>
      <c r="AT19" s="670"/>
      <c r="AU19" s="670"/>
      <c r="AV19" s="670"/>
      <c r="AW19" s="670"/>
      <c r="AX19" s="670"/>
      <c r="AY19" s="671"/>
    </row>
    <row r="20" spans="2:51" ht="42" customHeight="1" thickBot="1" x14ac:dyDescent="0.2">
      <c r="C20" s="672"/>
      <c r="D20" s="673"/>
      <c r="E20" s="673"/>
      <c r="F20" s="673"/>
      <c r="G20" s="673"/>
      <c r="H20" s="673"/>
      <c r="I20" s="673"/>
      <c r="J20" s="673"/>
      <c r="K20" s="673"/>
      <c r="L20" s="673"/>
      <c r="M20" s="667"/>
      <c r="N20" s="674"/>
      <c r="O20" s="674"/>
      <c r="P20" s="674"/>
      <c r="Q20" s="674"/>
      <c r="R20" s="674"/>
      <c r="S20" s="674"/>
      <c r="T20" s="674"/>
      <c r="U20" s="674"/>
      <c r="V20" s="667"/>
      <c r="W20" s="674"/>
      <c r="X20" s="674"/>
      <c r="Y20" s="674"/>
      <c r="Z20" s="674"/>
      <c r="AA20" s="674"/>
      <c r="AB20" s="674"/>
      <c r="AC20" s="674"/>
      <c r="AD20" s="674"/>
      <c r="AE20" s="667"/>
      <c r="AF20" s="674"/>
      <c r="AG20" s="674"/>
      <c r="AH20" s="674"/>
      <c r="AI20" s="674"/>
      <c r="AJ20" s="674"/>
      <c r="AK20" s="674"/>
      <c r="AL20" s="674"/>
      <c r="AM20" s="674"/>
      <c r="AN20" s="674"/>
      <c r="AO20" s="674"/>
      <c r="AP20" s="674"/>
      <c r="AQ20" s="667"/>
      <c r="AR20" s="674"/>
      <c r="AS20" s="674"/>
      <c r="AT20" s="674"/>
      <c r="AU20" s="674"/>
      <c r="AV20" s="674"/>
      <c r="AW20" s="674"/>
      <c r="AX20" s="674"/>
      <c r="AY20" s="675"/>
    </row>
    <row r="22" spans="2:51" s="14" customFormat="1" ht="18.75" x14ac:dyDescent="0.15">
      <c r="B22" s="9"/>
      <c r="C22" s="12"/>
      <c r="D22" s="33" t="s">
        <v>50</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2:51" ht="7.5" customHeight="1" thickBot="1" x14ac:dyDescent="0.2">
      <c r="B23" s="11"/>
      <c r="C23" s="12"/>
      <c r="D23" s="9"/>
      <c r="E23" s="9"/>
      <c r="F23" s="9"/>
      <c r="G23" s="9"/>
      <c r="H23" s="9"/>
      <c r="I23" s="9"/>
      <c r="J23" s="9"/>
      <c r="K23" s="9"/>
      <c r="L23" s="9"/>
      <c r="M23" s="12"/>
      <c r="N23" s="9"/>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2:51" ht="44.25" customHeight="1" thickBot="1" x14ac:dyDescent="0.2">
      <c r="C24" s="681" t="s">
        <v>51</v>
      </c>
      <c r="D24" s="682"/>
      <c r="E24" s="682"/>
      <c r="F24" s="682"/>
      <c r="G24" s="682"/>
      <c r="H24" s="682"/>
      <c r="I24" s="682"/>
      <c r="J24" s="682"/>
      <c r="K24" s="682"/>
      <c r="L24" s="682"/>
      <c r="M24" s="682"/>
      <c r="N24" s="682"/>
      <c r="O24" s="682"/>
      <c r="P24" s="682"/>
      <c r="Q24" s="682"/>
      <c r="R24" s="682"/>
      <c r="S24" s="682"/>
      <c r="T24" s="682"/>
      <c r="U24" s="683"/>
      <c r="V24" s="684" t="s">
        <v>44</v>
      </c>
      <c r="W24" s="654"/>
      <c r="X24" s="654"/>
      <c r="Y24" s="654"/>
      <c r="Z24" s="654"/>
      <c r="AA24" s="654"/>
      <c r="AB24" s="654"/>
      <c r="AC24" s="654"/>
      <c r="AD24" s="654"/>
      <c r="AE24" s="654"/>
      <c r="AF24" s="654"/>
      <c r="AG24" s="654"/>
      <c r="AH24" s="654"/>
      <c r="AI24" s="654"/>
      <c r="AJ24" s="654"/>
      <c r="AK24" s="654"/>
      <c r="AL24" s="654"/>
      <c r="AM24" s="654"/>
      <c r="AN24" s="654"/>
      <c r="AO24" s="654"/>
      <c r="AP24" s="685"/>
      <c r="AQ24" s="676" t="s">
        <v>43</v>
      </c>
      <c r="AR24" s="676"/>
      <c r="AS24" s="676"/>
      <c r="AT24" s="676"/>
      <c r="AU24" s="676"/>
      <c r="AV24" s="676"/>
      <c r="AW24" s="676"/>
      <c r="AX24" s="676"/>
      <c r="AY24" s="677"/>
    </row>
    <row r="25" spans="2:51" ht="111.75" customHeight="1" x14ac:dyDescent="0.15">
      <c r="C25" s="689" t="s">
        <v>52</v>
      </c>
      <c r="D25" s="690"/>
      <c r="E25" s="690"/>
      <c r="F25" s="690"/>
      <c r="G25" s="690"/>
      <c r="H25" s="690"/>
      <c r="I25" s="690"/>
      <c r="J25" s="690"/>
      <c r="K25" s="690"/>
      <c r="L25" s="690"/>
      <c r="M25" s="690"/>
      <c r="N25" s="690"/>
      <c r="O25" s="690"/>
      <c r="P25" s="690"/>
      <c r="Q25" s="690"/>
      <c r="R25" s="690"/>
      <c r="S25" s="690"/>
      <c r="T25" s="690"/>
      <c r="U25" s="691"/>
      <c r="V25" s="686" t="s">
        <v>48</v>
      </c>
      <c r="W25" s="687"/>
      <c r="X25" s="687"/>
      <c r="Y25" s="687"/>
      <c r="Z25" s="687"/>
      <c r="AA25" s="687"/>
      <c r="AB25" s="687"/>
      <c r="AC25" s="687"/>
      <c r="AD25" s="687"/>
      <c r="AE25" s="687"/>
      <c r="AF25" s="687"/>
      <c r="AG25" s="687"/>
      <c r="AH25" s="687"/>
      <c r="AI25" s="687"/>
      <c r="AJ25" s="687"/>
      <c r="AK25" s="687"/>
      <c r="AL25" s="687"/>
      <c r="AM25" s="687"/>
      <c r="AN25" s="687"/>
      <c r="AO25" s="687"/>
      <c r="AP25" s="688"/>
      <c r="AQ25" s="678" t="s">
        <v>49</v>
      </c>
      <c r="AR25" s="679"/>
      <c r="AS25" s="679"/>
      <c r="AT25" s="679"/>
      <c r="AU25" s="679"/>
      <c r="AV25" s="679"/>
      <c r="AW25" s="679"/>
      <c r="AX25" s="679"/>
      <c r="AY25" s="680"/>
    </row>
    <row r="26" spans="2:51" ht="42" customHeight="1" x14ac:dyDescent="0.15">
      <c r="C26" s="668"/>
      <c r="D26" s="669"/>
      <c r="E26" s="669"/>
      <c r="F26" s="669"/>
      <c r="G26" s="669"/>
      <c r="H26" s="669"/>
      <c r="I26" s="669"/>
      <c r="J26" s="669"/>
      <c r="K26" s="669"/>
      <c r="L26" s="669"/>
      <c r="M26" s="669"/>
      <c r="N26" s="669"/>
      <c r="O26" s="669"/>
      <c r="P26" s="669"/>
      <c r="Q26" s="669"/>
      <c r="R26" s="669"/>
      <c r="S26" s="669"/>
      <c r="T26" s="669"/>
      <c r="U26" s="669"/>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70"/>
      <c r="AS26" s="670"/>
      <c r="AT26" s="670"/>
      <c r="AU26" s="670"/>
      <c r="AV26" s="670"/>
      <c r="AW26" s="670"/>
      <c r="AX26" s="670"/>
      <c r="AY26" s="671"/>
    </row>
    <row r="27" spans="2:51" ht="42" customHeight="1" x14ac:dyDescent="0.15">
      <c r="C27" s="668"/>
      <c r="D27" s="669"/>
      <c r="E27" s="669"/>
      <c r="F27" s="669"/>
      <c r="G27" s="669"/>
      <c r="H27" s="669"/>
      <c r="I27" s="669"/>
      <c r="J27" s="669"/>
      <c r="K27" s="669"/>
      <c r="L27" s="669"/>
      <c r="M27" s="669"/>
      <c r="N27" s="669"/>
      <c r="O27" s="669"/>
      <c r="P27" s="669"/>
      <c r="Q27" s="669"/>
      <c r="R27" s="669"/>
      <c r="S27" s="669"/>
      <c r="T27" s="669"/>
      <c r="U27" s="669"/>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70"/>
      <c r="AS27" s="670"/>
      <c r="AT27" s="670"/>
      <c r="AU27" s="670"/>
      <c r="AV27" s="670"/>
      <c r="AW27" s="670"/>
      <c r="AX27" s="670"/>
      <c r="AY27" s="671"/>
    </row>
    <row r="28" spans="2:51" ht="42" customHeight="1" x14ac:dyDescent="0.15">
      <c r="C28" s="668"/>
      <c r="D28" s="669"/>
      <c r="E28" s="669"/>
      <c r="F28" s="669"/>
      <c r="G28" s="669"/>
      <c r="H28" s="669"/>
      <c r="I28" s="669"/>
      <c r="J28" s="669"/>
      <c r="K28" s="669"/>
      <c r="L28" s="669"/>
      <c r="M28" s="669"/>
      <c r="N28" s="669"/>
      <c r="O28" s="669"/>
      <c r="P28" s="669"/>
      <c r="Q28" s="669"/>
      <c r="R28" s="669"/>
      <c r="S28" s="669"/>
      <c r="T28" s="669"/>
      <c r="U28" s="669"/>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70"/>
      <c r="AS28" s="670"/>
      <c r="AT28" s="670"/>
      <c r="AU28" s="670"/>
      <c r="AV28" s="670"/>
      <c r="AW28" s="670"/>
      <c r="AX28" s="670"/>
      <c r="AY28" s="671"/>
    </row>
    <row r="29" spans="2:51" ht="42" customHeight="1" x14ac:dyDescent="0.15">
      <c r="C29" s="668"/>
      <c r="D29" s="669"/>
      <c r="E29" s="669"/>
      <c r="F29" s="669"/>
      <c r="G29" s="669"/>
      <c r="H29" s="669"/>
      <c r="I29" s="669"/>
      <c r="J29" s="669"/>
      <c r="K29" s="669"/>
      <c r="L29" s="669"/>
      <c r="M29" s="669"/>
      <c r="N29" s="669"/>
      <c r="O29" s="669"/>
      <c r="P29" s="669"/>
      <c r="Q29" s="669"/>
      <c r="R29" s="669"/>
      <c r="S29" s="669"/>
      <c r="T29" s="669"/>
      <c r="U29" s="669"/>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70"/>
      <c r="AS29" s="670"/>
      <c r="AT29" s="670"/>
      <c r="AU29" s="670"/>
      <c r="AV29" s="670"/>
      <c r="AW29" s="670"/>
      <c r="AX29" s="670"/>
      <c r="AY29" s="671"/>
    </row>
    <row r="30" spans="2:51" ht="42" customHeight="1" thickBot="1" x14ac:dyDescent="0.2">
      <c r="C30" s="672"/>
      <c r="D30" s="673"/>
      <c r="E30" s="673"/>
      <c r="F30" s="673"/>
      <c r="G30" s="673"/>
      <c r="H30" s="673"/>
      <c r="I30" s="673"/>
      <c r="J30" s="673"/>
      <c r="K30" s="673"/>
      <c r="L30" s="673"/>
      <c r="M30" s="673"/>
      <c r="N30" s="673"/>
      <c r="O30" s="673"/>
      <c r="P30" s="673"/>
      <c r="Q30" s="673"/>
      <c r="R30" s="673"/>
      <c r="S30" s="673"/>
      <c r="T30" s="673"/>
      <c r="U30" s="673"/>
      <c r="V30" s="667"/>
      <c r="W30" s="667"/>
      <c r="X30" s="667"/>
      <c r="Y30" s="667"/>
      <c r="Z30" s="667"/>
      <c r="AA30" s="667"/>
      <c r="AB30" s="667"/>
      <c r="AC30" s="667"/>
      <c r="AD30" s="667"/>
      <c r="AE30" s="667"/>
      <c r="AF30" s="667"/>
      <c r="AG30" s="667"/>
      <c r="AH30" s="667"/>
      <c r="AI30" s="667"/>
      <c r="AJ30" s="667"/>
      <c r="AK30" s="667"/>
      <c r="AL30" s="667"/>
      <c r="AM30" s="667"/>
      <c r="AN30" s="667"/>
      <c r="AO30" s="667"/>
      <c r="AP30" s="667"/>
      <c r="AQ30" s="667"/>
      <c r="AR30" s="674"/>
      <c r="AS30" s="674"/>
      <c r="AT30" s="674"/>
      <c r="AU30" s="674"/>
      <c r="AV30" s="674"/>
      <c r="AW30" s="674"/>
      <c r="AX30" s="674"/>
      <c r="AY30" s="675"/>
    </row>
  </sheetData>
  <mergeCells count="66">
    <mergeCell ref="AR8:AY8"/>
    <mergeCell ref="AE15:AP15"/>
    <mergeCell ref="B2:AY5"/>
    <mergeCell ref="B6:AY7"/>
    <mergeCell ref="AQ13:AY13"/>
    <mergeCell ref="C13:L13"/>
    <mergeCell ref="M13:U13"/>
    <mergeCell ref="B9:G9"/>
    <mergeCell ref="H9:V9"/>
    <mergeCell ref="C14:L14"/>
    <mergeCell ref="M14:U14"/>
    <mergeCell ref="V14:AD14"/>
    <mergeCell ref="AE14:AP14"/>
    <mergeCell ref="AQ14:AY14"/>
    <mergeCell ref="V13:AD13"/>
    <mergeCell ref="AE13:AP13"/>
    <mergeCell ref="AQ15:AY15"/>
    <mergeCell ref="C16:L16"/>
    <mergeCell ref="M16:U16"/>
    <mergeCell ref="V16:AD16"/>
    <mergeCell ref="AE16:AP16"/>
    <mergeCell ref="AQ16:AY16"/>
    <mergeCell ref="C15:L15"/>
    <mergeCell ref="M15:U15"/>
    <mergeCell ref="V15:AD15"/>
    <mergeCell ref="AQ18:AY18"/>
    <mergeCell ref="C17:L17"/>
    <mergeCell ref="M17:U17"/>
    <mergeCell ref="V17:AD17"/>
    <mergeCell ref="AE17:AP17"/>
    <mergeCell ref="AQ17:AY17"/>
    <mergeCell ref="C18:L18"/>
    <mergeCell ref="M18:U18"/>
    <mergeCell ref="V18:AD18"/>
    <mergeCell ref="AE18:AP18"/>
    <mergeCell ref="AQ25:AY25"/>
    <mergeCell ref="V26:AP26"/>
    <mergeCell ref="AQ26:AY26"/>
    <mergeCell ref="C24:U24"/>
    <mergeCell ref="V24:AP24"/>
    <mergeCell ref="V25:AP25"/>
    <mergeCell ref="C25:U25"/>
    <mergeCell ref="C26:U26"/>
    <mergeCell ref="C20:L20"/>
    <mergeCell ref="M20:U20"/>
    <mergeCell ref="V20:AD20"/>
    <mergeCell ref="AE20:AP20"/>
    <mergeCell ref="AQ24:AY24"/>
    <mergeCell ref="AQ20:AY20"/>
    <mergeCell ref="C19:L19"/>
    <mergeCell ref="M19:U19"/>
    <mergeCell ref="V19:AD19"/>
    <mergeCell ref="AE19:AP19"/>
    <mergeCell ref="AQ19:AY19"/>
    <mergeCell ref="V29:AP29"/>
    <mergeCell ref="V30:AP30"/>
    <mergeCell ref="C27:U27"/>
    <mergeCell ref="V27:AP27"/>
    <mergeCell ref="AQ29:AY29"/>
    <mergeCell ref="C29:U29"/>
    <mergeCell ref="C30:U30"/>
    <mergeCell ref="AQ28:AY28"/>
    <mergeCell ref="AQ30:AY30"/>
    <mergeCell ref="AQ27:AY27"/>
    <mergeCell ref="C28:U28"/>
    <mergeCell ref="V28:AP28"/>
  </mergeCells>
  <phoneticPr fontId="2"/>
  <pageMargins left="0.25" right="0.25"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76"/>
  <sheetViews>
    <sheetView view="pageBreakPreview" zoomScale="85" zoomScaleNormal="70" zoomScaleSheetLayoutView="85" workbookViewId="0">
      <selection activeCell="Y36" sqref="Y36"/>
    </sheetView>
  </sheetViews>
  <sheetFormatPr defaultColWidth="2.5" defaultRowHeight="13.5" x14ac:dyDescent="0.15"/>
  <cols>
    <col min="1" max="14" width="2.5" style="3"/>
    <col min="15" max="15" width="4.875" style="3" customWidth="1"/>
    <col min="16" max="19" width="2.5" style="3"/>
    <col min="20" max="20" width="1.375" style="3" customWidth="1"/>
    <col min="21" max="21" width="1.125" style="3" customWidth="1"/>
    <col min="22" max="32" width="2.5" style="3"/>
    <col min="33" max="33" width="5" style="3" customWidth="1"/>
    <col min="34" max="37" width="2.5" style="3"/>
    <col min="38" max="38" width="1.375" style="3" customWidth="1"/>
    <col min="39" max="39" width="1.125" style="3" customWidth="1"/>
    <col min="40" max="50" width="2.5" style="3"/>
    <col min="51" max="51" width="5" style="3" customWidth="1"/>
    <col min="52" max="16384" width="2.5" style="3"/>
  </cols>
  <sheetData>
    <row r="1" spans="2:73" s="1" customFormat="1" ht="12.75" customHeight="1" x14ac:dyDescent="0.15"/>
    <row r="2" spans="2:73" s="1" customFormat="1" ht="6.75" customHeight="1" x14ac:dyDescent="0.15">
      <c r="B2" s="325" t="s">
        <v>521</v>
      </c>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row>
    <row r="3" spans="2:73" s="1" customFormat="1" ht="6.75" customHeight="1" x14ac:dyDescent="0.1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row>
    <row r="4" spans="2:73" s="1" customFormat="1" ht="6.75" customHeight="1" x14ac:dyDescent="0.1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row>
    <row r="5" spans="2:73" s="1" customFormat="1" ht="6.75" customHeight="1" x14ac:dyDescent="0.1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row>
    <row r="6" spans="2:73" s="4" customFormat="1" ht="13.5" customHeight="1" x14ac:dyDescent="0.15">
      <c r="B6" s="693" t="s">
        <v>480</v>
      </c>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row>
    <row r="7" spans="2:73" s="4" customFormat="1" ht="13.5" customHeight="1" x14ac:dyDescent="0.15">
      <c r="B7" s="693"/>
      <c r="C7" s="693"/>
      <c r="D7" s="693"/>
      <c r="E7" s="693"/>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row>
    <row r="8" spans="2:73" ht="14.25" customHeight="1" thickBot="1" x14ac:dyDescent="0.2">
      <c r="B8" s="2"/>
      <c r="C8" s="2"/>
      <c r="D8" s="2"/>
      <c r="E8" s="2"/>
      <c r="F8" s="2"/>
      <c r="G8" s="2"/>
      <c r="H8" s="2"/>
      <c r="I8" s="2"/>
      <c r="J8" s="2"/>
      <c r="K8" s="2"/>
      <c r="L8" s="2"/>
      <c r="M8" s="2"/>
      <c r="N8" s="2"/>
      <c r="O8" s="7"/>
      <c r="P8" s="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168"/>
      <c r="AV8" s="168"/>
      <c r="AW8" s="168"/>
      <c r="AX8" s="168"/>
      <c r="AY8" s="168"/>
      <c r="AZ8" s="168"/>
      <c r="BA8" s="168"/>
      <c r="BB8" s="168"/>
      <c r="BC8" s="168"/>
      <c r="BM8" s="645" t="str">
        <f>変更依頼書①!AU7</f>
        <v>Ver.4.4 （2022.9.29～）</v>
      </c>
      <c r="BN8" s="692"/>
      <c r="BO8" s="692"/>
      <c r="BP8" s="692"/>
      <c r="BQ8" s="692"/>
      <c r="BR8" s="692"/>
      <c r="BS8" s="692"/>
      <c r="BT8" s="692"/>
      <c r="BU8" s="692"/>
    </row>
    <row r="9" spans="2:73" s="14" customFormat="1" ht="18" customHeight="1" thickBot="1" x14ac:dyDescent="0.2">
      <c r="B9" s="458" t="s">
        <v>263</v>
      </c>
      <c r="C9" s="459"/>
      <c r="D9" s="459"/>
      <c r="E9" s="459"/>
      <c r="F9" s="459"/>
      <c r="G9" s="460"/>
      <c r="H9" s="565"/>
      <c r="I9" s="566"/>
      <c r="J9" s="566"/>
      <c r="K9" s="566"/>
      <c r="L9" s="566"/>
      <c r="M9" s="566"/>
      <c r="N9" s="566"/>
      <c r="O9" s="566"/>
      <c r="P9" s="566"/>
      <c r="Q9" s="566"/>
      <c r="R9" s="566"/>
      <c r="S9" s="566"/>
      <c r="T9" s="566"/>
      <c r="U9" s="566"/>
      <c r="V9" s="567"/>
      <c r="X9" s="9"/>
      <c r="Y9" s="9"/>
      <c r="Z9" s="9"/>
      <c r="AA9" s="9"/>
      <c r="AB9" s="9"/>
      <c r="AC9" s="9"/>
      <c r="AD9" s="9"/>
      <c r="AE9" s="9"/>
      <c r="AF9" s="9"/>
      <c r="AG9" s="9"/>
      <c r="AH9" s="9"/>
      <c r="AI9" s="9"/>
      <c r="AJ9" s="9"/>
      <c r="AK9" s="9"/>
      <c r="AL9" s="12"/>
      <c r="AM9" s="9"/>
      <c r="AN9" s="9"/>
      <c r="AO9" s="9"/>
      <c r="AP9" s="9"/>
      <c r="AQ9" s="9"/>
      <c r="AR9" s="9"/>
      <c r="AS9" s="9"/>
      <c r="AT9" s="9"/>
      <c r="AU9" s="9"/>
      <c r="AV9" s="9"/>
      <c r="AW9" s="9"/>
      <c r="AX9" s="9"/>
      <c r="AY9" s="9"/>
      <c r="AZ9" s="9"/>
      <c r="BA9" s="9"/>
    </row>
    <row r="10" spans="2:73" ht="8.25" customHeight="1" x14ac:dyDescent="0.15">
      <c r="B10" s="11"/>
      <c r="C10" s="12"/>
      <c r="D10" s="9"/>
      <c r="E10" s="9"/>
      <c r="F10" s="9"/>
      <c r="G10" s="9"/>
      <c r="H10" s="9"/>
      <c r="I10" s="9"/>
      <c r="J10" s="9"/>
      <c r="K10" s="9"/>
      <c r="L10" s="9"/>
      <c r="M10" s="12"/>
      <c r="N10" s="9"/>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row>
    <row r="11" spans="2:73" s="14" customFormat="1" ht="17.25" x14ac:dyDescent="0.15">
      <c r="B11" s="9"/>
      <c r="C11" s="12"/>
      <c r="D11" s="15" t="s">
        <v>189</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row>
    <row r="13" spans="2:73" ht="25.5" customHeight="1" x14ac:dyDescent="0.15">
      <c r="D13" s="701" t="s">
        <v>53</v>
      </c>
      <c r="E13" s="702"/>
      <c r="F13" s="702"/>
      <c r="G13" s="702"/>
      <c r="H13" s="702"/>
      <c r="I13" s="702"/>
      <c r="J13" s="702"/>
      <c r="K13" s="702"/>
      <c r="L13" s="702"/>
      <c r="M13" s="702"/>
      <c r="N13" s="702"/>
      <c r="O13" s="703"/>
      <c r="P13" s="701" t="s">
        <v>54</v>
      </c>
      <c r="Q13" s="702"/>
      <c r="R13" s="702"/>
      <c r="S13" s="703"/>
      <c r="V13" s="701" t="s">
        <v>53</v>
      </c>
      <c r="W13" s="702"/>
      <c r="X13" s="702"/>
      <c r="Y13" s="702"/>
      <c r="Z13" s="702"/>
      <c r="AA13" s="702"/>
      <c r="AB13" s="702"/>
      <c r="AC13" s="702"/>
      <c r="AD13" s="702"/>
      <c r="AE13" s="702"/>
      <c r="AF13" s="702"/>
      <c r="AG13" s="703"/>
      <c r="AH13" s="701" t="s">
        <v>54</v>
      </c>
      <c r="AI13" s="702"/>
      <c r="AJ13" s="702"/>
      <c r="AK13" s="703"/>
      <c r="AN13" s="701" t="s">
        <v>53</v>
      </c>
      <c r="AO13" s="702"/>
      <c r="AP13" s="702"/>
      <c r="AQ13" s="702"/>
      <c r="AR13" s="702"/>
      <c r="AS13" s="702"/>
      <c r="AT13" s="702"/>
      <c r="AU13" s="702"/>
      <c r="AV13" s="702"/>
      <c r="AW13" s="702"/>
      <c r="AX13" s="702"/>
      <c r="AY13" s="703"/>
      <c r="AZ13" s="701" t="s">
        <v>54</v>
      </c>
      <c r="BA13" s="702"/>
      <c r="BB13" s="702"/>
      <c r="BC13" s="703"/>
      <c r="BF13" s="701" t="s">
        <v>53</v>
      </c>
      <c r="BG13" s="702"/>
      <c r="BH13" s="702"/>
      <c r="BI13" s="702"/>
      <c r="BJ13" s="702"/>
      <c r="BK13" s="702"/>
      <c r="BL13" s="702"/>
      <c r="BM13" s="702"/>
      <c r="BN13" s="702"/>
      <c r="BO13" s="702"/>
      <c r="BP13" s="702"/>
      <c r="BQ13" s="703"/>
      <c r="BR13" s="701" t="s">
        <v>54</v>
      </c>
      <c r="BS13" s="702"/>
      <c r="BT13" s="702"/>
      <c r="BU13" s="703"/>
    </row>
    <row r="14" spans="2:73" x14ac:dyDescent="0.15">
      <c r="D14" s="45" t="s">
        <v>55</v>
      </c>
      <c r="E14" s="46"/>
      <c r="F14" s="46"/>
      <c r="G14" s="46"/>
      <c r="H14" s="46"/>
      <c r="I14" s="46"/>
      <c r="J14" s="46"/>
      <c r="K14" s="46"/>
      <c r="L14" s="46"/>
      <c r="M14" s="46"/>
      <c r="N14" s="46"/>
      <c r="O14" s="47"/>
      <c r="P14" s="45" t="s">
        <v>383</v>
      </c>
      <c r="Q14" s="46" t="s">
        <v>384</v>
      </c>
      <c r="R14" s="46"/>
      <c r="S14" s="47"/>
      <c r="V14" s="38" t="s">
        <v>108</v>
      </c>
      <c r="W14" s="39"/>
      <c r="X14" s="39"/>
      <c r="Y14" s="39"/>
      <c r="Z14" s="39"/>
      <c r="AA14" s="39"/>
      <c r="AB14" s="39"/>
      <c r="AC14" s="39"/>
      <c r="AD14" s="39"/>
      <c r="AE14" s="39"/>
      <c r="AF14" s="39"/>
      <c r="AG14" s="40"/>
      <c r="AH14" s="38"/>
      <c r="AI14" s="39"/>
      <c r="AJ14" s="39"/>
      <c r="AK14" s="40"/>
      <c r="AN14" s="38" t="s">
        <v>165</v>
      </c>
      <c r="AO14" s="39"/>
      <c r="AP14" s="39"/>
      <c r="AQ14" s="39"/>
      <c r="AR14" s="39"/>
      <c r="AS14" s="39"/>
      <c r="AT14" s="39"/>
      <c r="AU14" s="39"/>
      <c r="AV14" s="39"/>
      <c r="AW14" s="39"/>
      <c r="AX14" s="39"/>
      <c r="AY14" s="40"/>
      <c r="AZ14" s="38"/>
      <c r="BA14" s="39"/>
      <c r="BB14" s="39"/>
      <c r="BC14" s="40"/>
      <c r="BF14" s="140" t="s">
        <v>385</v>
      </c>
      <c r="BG14" s="39"/>
      <c r="BH14" s="39"/>
      <c r="BI14" s="39"/>
      <c r="BJ14" s="39"/>
      <c r="BK14" s="39"/>
      <c r="BL14" s="39"/>
      <c r="BM14" s="39"/>
      <c r="BN14" s="39"/>
      <c r="BO14" s="39"/>
      <c r="BP14" s="39"/>
      <c r="BQ14" s="40"/>
      <c r="BR14" s="38"/>
      <c r="BS14" s="39"/>
      <c r="BT14" s="39"/>
      <c r="BU14" s="40"/>
    </row>
    <row r="15" spans="2:73" x14ac:dyDescent="0.15">
      <c r="D15" s="38" t="s">
        <v>56</v>
      </c>
      <c r="E15" s="39"/>
      <c r="F15" s="39"/>
      <c r="G15" s="39"/>
      <c r="H15" s="39"/>
      <c r="I15" s="39"/>
      <c r="J15" s="39"/>
      <c r="K15" s="39"/>
      <c r="L15" s="39"/>
      <c r="M15" s="39"/>
      <c r="N15" s="39"/>
      <c r="O15" s="40"/>
      <c r="P15" s="38"/>
      <c r="Q15" s="39"/>
      <c r="R15" s="39"/>
      <c r="S15" s="40"/>
      <c r="V15" s="37" t="s">
        <v>109</v>
      </c>
      <c r="W15" s="35"/>
      <c r="X15" s="35"/>
      <c r="Y15" s="35"/>
      <c r="Z15" s="35"/>
      <c r="AA15" s="35"/>
      <c r="AB15" s="35"/>
      <c r="AC15" s="35"/>
      <c r="AD15" s="35"/>
      <c r="AE15" s="35"/>
      <c r="AF15" s="35"/>
      <c r="AG15" s="36"/>
      <c r="AH15" s="34"/>
      <c r="AI15" s="35"/>
      <c r="AJ15" s="35"/>
      <c r="AK15" s="36"/>
      <c r="AN15" s="34" t="s">
        <v>386</v>
      </c>
      <c r="AO15" s="35"/>
      <c r="AP15" s="35"/>
      <c r="AQ15" s="35"/>
      <c r="AR15" s="35"/>
      <c r="AS15" s="35"/>
      <c r="AT15" s="35"/>
      <c r="AU15" s="35"/>
      <c r="AV15" s="35"/>
      <c r="AW15" s="35"/>
      <c r="AX15" s="35"/>
      <c r="AY15" s="36"/>
      <c r="AZ15" s="34"/>
      <c r="BA15" s="35"/>
      <c r="BB15" s="35"/>
      <c r="BC15" s="36"/>
      <c r="BF15" s="137" t="s">
        <v>387</v>
      </c>
      <c r="BG15" s="35"/>
      <c r="BH15" s="35"/>
      <c r="BI15" s="35"/>
      <c r="BJ15" s="35"/>
      <c r="BK15" s="35"/>
      <c r="BL15" s="35"/>
      <c r="BM15" s="35"/>
      <c r="BN15" s="35"/>
      <c r="BO15" s="35"/>
      <c r="BP15" s="35"/>
      <c r="BQ15" s="36"/>
      <c r="BR15" s="34"/>
      <c r="BS15" s="35"/>
      <c r="BT15" s="35"/>
      <c r="BU15" s="36"/>
    </row>
    <row r="16" spans="2:73" x14ac:dyDescent="0.15">
      <c r="D16" s="34" t="s">
        <v>57</v>
      </c>
      <c r="E16" s="35"/>
      <c r="F16" s="35"/>
      <c r="G16" s="35"/>
      <c r="H16" s="35"/>
      <c r="I16" s="35"/>
      <c r="J16" s="35"/>
      <c r="K16" s="35"/>
      <c r="L16" s="35"/>
      <c r="M16" s="35"/>
      <c r="N16" s="35"/>
      <c r="O16" s="36"/>
      <c r="P16" s="34"/>
      <c r="Q16" s="35"/>
      <c r="R16" s="35"/>
      <c r="S16" s="36"/>
      <c r="V16" s="34" t="s">
        <v>110</v>
      </c>
      <c r="W16" s="35"/>
      <c r="X16" s="35"/>
      <c r="Y16" s="35"/>
      <c r="Z16" s="35"/>
      <c r="AA16" s="35"/>
      <c r="AB16" s="35"/>
      <c r="AC16" s="35"/>
      <c r="AD16" s="35"/>
      <c r="AE16" s="35"/>
      <c r="AF16" s="35"/>
      <c r="AG16" s="36"/>
      <c r="AH16" s="34"/>
      <c r="AI16" s="35"/>
      <c r="AJ16" s="35"/>
      <c r="AK16" s="36"/>
      <c r="AN16" s="34" t="s">
        <v>166</v>
      </c>
      <c r="AO16" s="35"/>
      <c r="AP16" s="35"/>
      <c r="AQ16" s="35"/>
      <c r="AR16" s="35"/>
      <c r="AS16" s="35"/>
      <c r="AT16" s="35"/>
      <c r="AU16" s="35"/>
      <c r="AV16" s="35"/>
      <c r="AW16" s="35"/>
      <c r="AX16" s="35"/>
      <c r="AY16" s="36"/>
      <c r="AZ16" s="34"/>
      <c r="BA16" s="35"/>
      <c r="BB16" s="35"/>
      <c r="BC16" s="36"/>
      <c r="BF16" s="137" t="s">
        <v>388</v>
      </c>
      <c r="BG16" s="35"/>
      <c r="BH16" s="35"/>
      <c r="BI16" s="35"/>
      <c r="BJ16" s="35"/>
      <c r="BK16" s="35"/>
      <c r="BL16" s="35"/>
      <c r="BM16" s="35"/>
      <c r="BN16" s="35"/>
      <c r="BO16" s="35"/>
      <c r="BP16" s="35"/>
      <c r="BQ16" s="36"/>
      <c r="BR16" s="34"/>
      <c r="BS16" s="35"/>
      <c r="BT16" s="35"/>
      <c r="BU16" s="36"/>
    </row>
    <row r="17" spans="3:73" x14ac:dyDescent="0.15">
      <c r="D17" s="34" t="s">
        <v>58</v>
      </c>
      <c r="E17" s="35"/>
      <c r="F17" s="35"/>
      <c r="G17" s="35"/>
      <c r="H17" s="35"/>
      <c r="I17" s="35"/>
      <c r="J17" s="35"/>
      <c r="K17" s="35"/>
      <c r="L17" s="35"/>
      <c r="M17" s="35"/>
      <c r="N17" s="35"/>
      <c r="O17" s="36"/>
      <c r="P17" s="34"/>
      <c r="Q17" s="35"/>
      <c r="R17" s="35"/>
      <c r="S17" s="36"/>
      <c r="V17" s="34" t="s">
        <v>111</v>
      </c>
      <c r="W17" s="35"/>
      <c r="X17" s="35"/>
      <c r="Y17" s="35"/>
      <c r="Z17" s="35"/>
      <c r="AA17" s="35"/>
      <c r="AB17" s="35"/>
      <c r="AC17" s="35"/>
      <c r="AD17" s="35"/>
      <c r="AE17" s="35"/>
      <c r="AF17" s="35"/>
      <c r="AG17" s="36"/>
      <c r="AH17" s="34"/>
      <c r="AI17" s="35"/>
      <c r="AJ17" s="35"/>
      <c r="AK17" s="36"/>
      <c r="AN17" s="34" t="s">
        <v>167</v>
      </c>
      <c r="AO17" s="35"/>
      <c r="AP17" s="35"/>
      <c r="AQ17" s="35"/>
      <c r="AR17" s="35"/>
      <c r="AS17" s="35"/>
      <c r="AT17" s="35"/>
      <c r="AU17" s="35"/>
      <c r="AV17" s="35"/>
      <c r="AW17" s="35"/>
      <c r="AX17" s="35"/>
      <c r="AY17" s="36"/>
      <c r="AZ17" s="34"/>
      <c r="BA17" s="35"/>
      <c r="BB17" s="35"/>
      <c r="BC17" s="36"/>
      <c r="BF17" s="137" t="s">
        <v>389</v>
      </c>
      <c r="BG17" s="35"/>
      <c r="BH17" s="35"/>
      <c r="BI17" s="35"/>
      <c r="BJ17" s="35"/>
      <c r="BK17" s="35"/>
      <c r="BL17" s="35"/>
      <c r="BM17" s="35"/>
      <c r="BN17" s="35"/>
      <c r="BO17" s="35"/>
      <c r="BP17" s="35"/>
      <c r="BQ17" s="36"/>
      <c r="BR17" s="34"/>
      <c r="BS17" s="35"/>
      <c r="BT17" s="35"/>
      <c r="BU17" s="36"/>
    </row>
    <row r="18" spans="3:73" x14ac:dyDescent="0.15">
      <c r="C18" s="136"/>
      <c r="D18" s="137" t="s">
        <v>59</v>
      </c>
      <c r="E18" s="138"/>
      <c r="F18" s="138"/>
      <c r="G18" s="138"/>
      <c r="H18" s="138"/>
      <c r="I18" s="138"/>
      <c r="J18" s="138"/>
      <c r="K18" s="138"/>
      <c r="L18" s="138"/>
      <c r="M18" s="138"/>
      <c r="N18" s="138"/>
      <c r="O18" s="139"/>
      <c r="P18" s="137"/>
      <c r="Q18" s="138"/>
      <c r="R18" s="138"/>
      <c r="S18" s="139"/>
      <c r="T18" s="136"/>
      <c r="U18" s="136"/>
      <c r="V18" s="137" t="s">
        <v>112</v>
      </c>
      <c r="W18" s="138"/>
      <c r="X18" s="138"/>
      <c r="Y18" s="138"/>
      <c r="Z18" s="138"/>
      <c r="AA18" s="138"/>
      <c r="AB18" s="138"/>
      <c r="AC18" s="138"/>
      <c r="AD18" s="138"/>
      <c r="AE18" s="138"/>
      <c r="AF18" s="138"/>
      <c r="AG18" s="139"/>
      <c r="AH18" s="137"/>
      <c r="AI18" s="138"/>
      <c r="AJ18" s="138"/>
      <c r="AK18" s="139"/>
      <c r="AL18" s="136"/>
      <c r="AM18" s="136"/>
      <c r="AN18" s="137" t="s">
        <v>168</v>
      </c>
      <c r="AO18" s="138"/>
      <c r="AP18" s="138"/>
      <c r="AQ18" s="138"/>
      <c r="AR18" s="138"/>
      <c r="AS18" s="138"/>
      <c r="AT18" s="138"/>
      <c r="AU18" s="138"/>
      <c r="AV18" s="138"/>
      <c r="AW18" s="138"/>
      <c r="AX18" s="138"/>
      <c r="AY18" s="139"/>
      <c r="AZ18" s="137"/>
      <c r="BA18" s="138"/>
      <c r="BB18" s="138"/>
      <c r="BC18" s="139"/>
      <c r="BD18" s="136"/>
      <c r="BE18" s="136"/>
      <c r="BF18" s="137" t="s">
        <v>390</v>
      </c>
      <c r="BG18" s="138"/>
      <c r="BH18" s="138"/>
      <c r="BI18" s="138"/>
      <c r="BJ18" s="138"/>
      <c r="BK18" s="138"/>
      <c r="BL18" s="138"/>
      <c r="BM18" s="138"/>
      <c r="BN18" s="138"/>
      <c r="BO18" s="138"/>
      <c r="BP18" s="138"/>
      <c r="BQ18" s="139"/>
      <c r="BR18" s="137"/>
      <c r="BS18" s="138"/>
      <c r="BT18" s="138"/>
      <c r="BU18" s="139"/>
    </row>
    <row r="19" spans="3:73" x14ac:dyDescent="0.15">
      <c r="C19" s="136"/>
      <c r="D19" s="140" t="s">
        <v>60</v>
      </c>
      <c r="E19" s="141"/>
      <c r="F19" s="141"/>
      <c r="G19" s="141"/>
      <c r="H19" s="141"/>
      <c r="I19" s="141"/>
      <c r="J19" s="141"/>
      <c r="K19" s="141"/>
      <c r="L19" s="141"/>
      <c r="M19" s="141"/>
      <c r="N19" s="141"/>
      <c r="O19" s="142"/>
      <c r="P19" s="140"/>
      <c r="Q19" s="141"/>
      <c r="R19" s="141"/>
      <c r="S19" s="142"/>
      <c r="T19" s="136"/>
      <c r="U19" s="136"/>
      <c r="V19" s="137" t="s">
        <v>113</v>
      </c>
      <c r="W19" s="138"/>
      <c r="X19" s="138"/>
      <c r="Y19" s="138"/>
      <c r="Z19" s="138"/>
      <c r="AA19" s="138"/>
      <c r="AB19" s="138"/>
      <c r="AC19" s="138"/>
      <c r="AD19" s="138"/>
      <c r="AE19" s="138"/>
      <c r="AF19" s="138"/>
      <c r="AG19" s="139"/>
      <c r="AH19" s="137"/>
      <c r="AI19" s="138"/>
      <c r="AJ19" s="138"/>
      <c r="AK19" s="139"/>
      <c r="AL19" s="136"/>
      <c r="AM19" s="136"/>
      <c r="AN19" s="137" t="s">
        <v>169</v>
      </c>
      <c r="AO19" s="138"/>
      <c r="AP19" s="138"/>
      <c r="AQ19" s="138"/>
      <c r="AR19" s="138"/>
      <c r="AS19" s="138"/>
      <c r="AT19" s="138"/>
      <c r="AU19" s="138"/>
      <c r="AV19" s="138"/>
      <c r="AW19" s="138"/>
      <c r="AX19" s="138"/>
      <c r="AY19" s="139"/>
      <c r="AZ19" s="137"/>
      <c r="BA19" s="138"/>
      <c r="BB19" s="138"/>
      <c r="BC19" s="139"/>
      <c r="BD19" s="136"/>
      <c r="BE19" s="136"/>
      <c r="BF19" s="137" t="s">
        <v>391</v>
      </c>
      <c r="BG19" s="138"/>
      <c r="BH19" s="138"/>
      <c r="BI19" s="138"/>
      <c r="BJ19" s="138"/>
      <c r="BK19" s="138"/>
      <c r="BL19" s="138"/>
      <c r="BM19" s="138"/>
      <c r="BN19" s="138"/>
      <c r="BO19" s="138"/>
      <c r="BP19" s="138"/>
      <c r="BQ19" s="139"/>
      <c r="BR19" s="137"/>
      <c r="BS19" s="138"/>
      <c r="BT19" s="138"/>
      <c r="BU19" s="139"/>
    </row>
    <row r="20" spans="3:73" x14ac:dyDescent="0.15">
      <c r="C20" s="136"/>
      <c r="D20" s="137" t="s">
        <v>61</v>
      </c>
      <c r="E20" s="138"/>
      <c r="F20" s="138"/>
      <c r="G20" s="138"/>
      <c r="H20" s="138"/>
      <c r="I20" s="138"/>
      <c r="J20" s="138"/>
      <c r="K20" s="138"/>
      <c r="L20" s="138"/>
      <c r="M20" s="138"/>
      <c r="N20" s="138"/>
      <c r="O20" s="139"/>
      <c r="P20" s="137"/>
      <c r="Q20" s="138"/>
      <c r="R20" s="138"/>
      <c r="S20" s="139"/>
      <c r="T20" s="136"/>
      <c r="U20" s="136"/>
      <c r="V20" s="137" t="s">
        <v>114</v>
      </c>
      <c r="W20" s="138"/>
      <c r="X20" s="138"/>
      <c r="Y20" s="138"/>
      <c r="Z20" s="138"/>
      <c r="AA20" s="138"/>
      <c r="AB20" s="138"/>
      <c r="AC20" s="138"/>
      <c r="AD20" s="138"/>
      <c r="AE20" s="138"/>
      <c r="AF20" s="138"/>
      <c r="AG20" s="139"/>
      <c r="AH20" s="137"/>
      <c r="AI20" s="138"/>
      <c r="AJ20" s="138"/>
      <c r="AK20" s="139"/>
      <c r="AL20" s="136"/>
      <c r="AM20" s="136"/>
      <c r="AN20" s="137" t="s">
        <v>170</v>
      </c>
      <c r="AO20" s="138"/>
      <c r="AP20" s="138"/>
      <c r="AQ20" s="138"/>
      <c r="AR20" s="138"/>
      <c r="AS20" s="138"/>
      <c r="AT20" s="138"/>
      <c r="AU20" s="138"/>
      <c r="AV20" s="138"/>
      <c r="AW20" s="138"/>
      <c r="AX20" s="138"/>
      <c r="AY20" s="139"/>
      <c r="AZ20" s="137"/>
      <c r="BA20" s="138"/>
      <c r="BB20" s="138"/>
      <c r="BC20" s="139"/>
      <c r="BD20" s="136"/>
      <c r="BE20" s="136"/>
      <c r="BF20" s="137" t="s">
        <v>392</v>
      </c>
      <c r="BG20" s="138"/>
      <c r="BH20" s="138"/>
      <c r="BI20" s="138"/>
      <c r="BJ20" s="138"/>
      <c r="BK20" s="138"/>
      <c r="BL20" s="138"/>
      <c r="BM20" s="138"/>
      <c r="BN20" s="138"/>
      <c r="BO20" s="138"/>
      <c r="BP20" s="138"/>
      <c r="BQ20" s="139"/>
      <c r="BR20" s="137"/>
      <c r="BS20" s="138"/>
      <c r="BT20" s="138"/>
      <c r="BU20" s="139"/>
    </row>
    <row r="21" spans="3:73" x14ac:dyDescent="0.15">
      <c r="C21" s="136"/>
      <c r="D21" s="137" t="s">
        <v>62</v>
      </c>
      <c r="E21" s="138"/>
      <c r="F21" s="138"/>
      <c r="G21" s="138"/>
      <c r="H21" s="138"/>
      <c r="I21" s="138"/>
      <c r="J21" s="138"/>
      <c r="K21" s="138"/>
      <c r="L21" s="138"/>
      <c r="M21" s="138"/>
      <c r="N21" s="138"/>
      <c r="O21" s="139"/>
      <c r="P21" s="137"/>
      <c r="Q21" s="138"/>
      <c r="R21" s="138"/>
      <c r="S21" s="139"/>
      <c r="T21" s="136"/>
      <c r="U21" s="136"/>
      <c r="V21" s="137" t="s">
        <v>115</v>
      </c>
      <c r="W21" s="138"/>
      <c r="X21" s="138"/>
      <c r="Y21" s="138"/>
      <c r="Z21" s="138"/>
      <c r="AA21" s="138"/>
      <c r="AB21" s="138"/>
      <c r="AC21" s="138"/>
      <c r="AD21" s="138"/>
      <c r="AE21" s="138"/>
      <c r="AF21" s="138"/>
      <c r="AG21" s="139"/>
      <c r="AH21" s="137"/>
      <c r="AI21" s="138"/>
      <c r="AJ21" s="138"/>
      <c r="AK21" s="139"/>
      <c r="AL21" s="136"/>
      <c r="AM21" s="136"/>
      <c r="AN21" s="137" t="s">
        <v>171</v>
      </c>
      <c r="AO21" s="138"/>
      <c r="AP21" s="138"/>
      <c r="AQ21" s="138"/>
      <c r="AR21" s="138"/>
      <c r="AS21" s="138"/>
      <c r="AT21" s="138"/>
      <c r="AU21" s="138"/>
      <c r="AV21" s="138"/>
      <c r="AW21" s="138"/>
      <c r="AX21" s="138"/>
      <c r="AY21" s="139"/>
      <c r="AZ21" s="137"/>
      <c r="BA21" s="138"/>
      <c r="BB21" s="138"/>
      <c r="BC21" s="139"/>
      <c r="BD21" s="136"/>
      <c r="BE21" s="136"/>
      <c r="BF21" s="137" t="s">
        <v>393</v>
      </c>
      <c r="BG21" s="138"/>
      <c r="BH21" s="138"/>
      <c r="BI21" s="138"/>
      <c r="BJ21" s="138"/>
      <c r="BK21" s="138"/>
      <c r="BL21" s="138"/>
      <c r="BM21" s="138"/>
      <c r="BN21" s="138"/>
      <c r="BO21" s="138"/>
      <c r="BP21" s="138"/>
      <c r="BQ21" s="139"/>
      <c r="BR21" s="137"/>
      <c r="BS21" s="138"/>
      <c r="BT21" s="138"/>
      <c r="BU21" s="139"/>
    </row>
    <row r="22" spans="3:73" x14ac:dyDescent="0.15">
      <c r="C22" s="136"/>
      <c r="D22" s="143" t="s">
        <v>63</v>
      </c>
      <c r="E22" s="138"/>
      <c r="F22" s="138"/>
      <c r="G22" s="138"/>
      <c r="H22" s="138"/>
      <c r="I22" s="138"/>
      <c r="J22" s="138"/>
      <c r="K22" s="138"/>
      <c r="L22" s="138"/>
      <c r="M22" s="138"/>
      <c r="N22" s="138"/>
      <c r="O22" s="139"/>
      <c r="P22" s="137"/>
      <c r="Q22" s="138"/>
      <c r="R22" s="138"/>
      <c r="S22" s="139"/>
      <c r="T22" s="136"/>
      <c r="U22" s="136"/>
      <c r="V22" s="137" t="s">
        <v>394</v>
      </c>
      <c r="W22" s="138"/>
      <c r="X22" s="138"/>
      <c r="Y22" s="138"/>
      <c r="Z22" s="138"/>
      <c r="AA22" s="138"/>
      <c r="AB22" s="138"/>
      <c r="AC22" s="138"/>
      <c r="AD22" s="138"/>
      <c r="AE22" s="138"/>
      <c r="AF22" s="138"/>
      <c r="AG22" s="139"/>
      <c r="AH22" s="137"/>
      <c r="AI22" s="138"/>
      <c r="AJ22" s="138"/>
      <c r="AK22" s="139"/>
      <c r="AL22" s="136"/>
      <c r="AM22" s="136"/>
      <c r="AN22" s="137" t="s">
        <v>172</v>
      </c>
      <c r="AO22" s="138"/>
      <c r="AP22" s="138"/>
      <c r="AQ22" s="138"/>
      <c r="AR22" s="138"/>
      <c r="AS22" s="138"/>
      <c r="AT22" s="138"/>
      <c r="AU22" s="138"/>
      <c r="AV22" s="138"/>
      <c r="AW22" s="138"/>
      <c r="AX22" s="138"/>
      <c r="AY22" s="139"/>
      <c r="AZ22" s="137"/>
      <c r="BA22" s="138"/>
      <c r="BB22" s="138"/>
      <c r="BC22" s="139"/>
      <c r="BD22" s="136"/>
      <c r="BE22" s="136"/>
      <c r="BF22" s="140" t="s">
        <v>395</v>
      </c>
      <c r="BG22" s="141"/>
      <c r="BH22" s="141"/>
      <c r="BI22" s="141"/>
      <c r="BJ22" s="141"/>
      <c r="BK22" s="141"/>
      <c r="BL22" s="141"/>
      <c r="BM22" s="141"/>
      <c r="BN22" s="141"/>
      <c r="BO22" s="141"/>
      <c r="BP22" s="141"/>
      <c r="BQ22" s="142"/>
      <c r="BR22" s="140"/>
      <c r="BS22" s="141"/>
      <c r="BT22" s="141"/>
      <c r="BU22" s="142"/>
    </row>
    <row r="23" spans="3:73" x14ac:dyDescent="0.15">
      <c r="C23" s="136"/>
      <c r="D23" s="137" t="s">
        <v>64</v>
      </c>
      <c r="E23" s="138"/>
      <c r="F23" s="138"/>
      <c r="G23" s="138"/>
      <c r="H23" s="138"/>
      <c r="I23" s="138"/>
      <c r="J23" s="138"/>
      <c r="K23" s="138"/>
      <c r="L23" s="138"/>
      <c r="M23" s="138"/>
      <c r="N23" s="138"/>
      <c r="O23" s="139"/>
      <c r="P23" s="137"/>
      <c r="Q23" s="138"/>
      <c r="R23" s="138"/>
      <c r="S23" s="139"/>
      <c r="T23" s="136"/>
      <c r="U23" s="136"/>
      <c r="V23" s="137" t="s">
        <v>116</v>
      </c>
      <c r="W23" s="138"/>
      <c r="X23" s="138"/>
      <c r="Y23" s="138"/>
      <c r="Z23" s="138"/>
      <c r="AA23" s="138"/>
      <c r="AB23" s="138"/>
      <c r="AC23" s="138"/>
      <c r="AD23" s="138"/>
      <c r="AE23" s="138"/>
      <c r="AF23" s="138"/>
      <c r="AG23" s="139"/>
      <c r="AH23" s="137"/>
      <c r="AI23" s="138"/>
      <c r="AJ23" s="138"/>
      <c r="AK23" s="139"/>
      <c r="AL23" s="136"/>
      <c r="AM23" s="136"/>
      <c r="AN23" s="137" t="s">
        <v>173</v>
      </c>
      <c r="AO23" s="138"/>
      <c r="AP23" s="138"/>
      <c r="AQ23" s="138"/>
      <c r="AR23" s="138"/>
      <c r="AS23" s="138"/>
      <c r="AT23" s="138"/>
      <c r="AU23" s="138"/>
      <c r="AV23" s="138"/>
      <c r="AW23" s="138"/>
      <c r="AX23" s="138"/>
      <c r="AY23" s="139"/>
      <c r="AZ23" s="137"/>
      <c r="BA23" s="138"/>
      <c r="BB23" s="138"/>
      <c r="BC23" s="139"/>
      <c r="BD23" s="136"/>
      <c r="BE23" s="136"/>
      <c r="BF23" s="137" t="s">
        <v>396</v>
      </c>
      <c r="BG23" s="138"/>
      <c r="BH23" s="138"/>
      <c r="BI23" s="138"/>
      <c r="BJ23" s="138"/>
      <c r="BK23" s="138"/>
      <c r="BL23" s="138"/>
      <c r="BM23" s="138"/>
      <c r="BN23" s="138"/>
      <c r="BO23" s="138"/>
      <c r="BP23" s="138"/>
      <c r="BQ23" s="139"/>
      <c r="BR23" s="137"/>
      <c r="BS23" s="138"/>
      <c r="BT23" s="138"/>
      <c r="BU23" s="139"/>
    </row>
    <row r="24" spans="3:73" x14ac:dyDescent="0.15">
      <c r="C24" s="136"/>
      <c r="D24" s="137" t="s">
        <v>65</v>
      </c>
      <c r="E24" s="138"/>
      <c r="F24" s="138"/>
      <c r="G24" s="138"/>
      <c r="H24" s="138"/>
      <c r="I24" s="138"/>
      <c r="J24" s="138"/>
      <c r="K24" s="138"/>
      <c r="L24" s="138"/>
      <c r="M24" s="138"/>
      <c r="N24" s="138"/>
      <c r="O24" s="139"/>
      <c r="P24" s="137"/>
      <c r="Q24" s="138"/>
      <c r="R24" s="138"/>
      <c r="S24" s="139"/>
      <c r="T24" s="136"/>
      <c r="U24" s="136"/>
      <c r="V24" s="137" t="s">
        <v>117</v>
      </c>
      <c r="W24" s="138"/>
      <c r="X24" s="138"/>
      <c r="Y24" s="138"/>
      <c r="Z24" s="138"/>
      <c r="AA24" s="138"/>
      <c r="AB24" s="138"/>
      <c r="AC24" s="138"/>
      <c r="AD24" s="138"/>
      <c r="AE24" s="138"/>
      <c r="AF24" s="138"/>
      <c r="AG24" s="139"/>
      <c r="AH24" s="137"/>
      <c r="AI24" s="138"/>
      <c r="AJ24" s="138"/>
      <c r="AK24" s="139"/>
      <c r="AL24" s="136"/>
      <c r="AM24" s="136"/>
      <c r="AN24" s="137" t="s">
        <v>174</v>
      </c>
      <c r="AO24" s="138"/>
      <c r="AP24" s="138"/>
      <c r="AQ24" s="138"/>
      <c r="AR24" s="138"/>
      <c r="AS24" s="138"/>
      <c r="AT24" s="138"/>
      <c r="AU24" s="138"/>
      <c r="AV24" s="138"/>
      <c r="AW24" s="138"/>
      <c r="AX24" s="138"/>
      <c r="AY24" s="139"/>
      <c r="AZ24" s="137"/>
      <c r="BA24" s="138"/>
      <c r="BB24" s="138"/>
      <c r="BC24" s="139"/>
      <c r="BD24" s="136"/>
      <c r="BE24" s="136"/>
      <c r="BF24" s="137" t="s">
        <v>397</v>
      </c>
      <c r="BG24" s="138"/>
      <c r="BH24" s="138"/>
      <c r="BI24" s="138"/>
      <c r="BJ24" s="138"/>
      <c r="BK24" s="138"/>
      <c r="BL24" s="138"/>
      <c r="BM24" s="138"/>
      <c r="BN24" s="138"/>
      <c r="BO24" s="138"/>
      <c r="BP24" s="138"/>
      <c r="BQ24" s="139"/>
      <c r="BR24" s="137"/>
      <c r="BS24" s="138"/>
      <c r="BT24" s="138"/>
      <c r="BU24" s="139"/>
    </row>
    <row r="25" spans="3:73" x14ac:dyDescent="0.15">
      <c r="C25" s="136"/>
      <c r="D25" s="137" t="s">
        <v>66</v>
      </c>
      <c r="E25" s="138"/>
      <c r="F25" s="138"/>
      <c r="G25" s="138"/>
      <c r="H25" s="138"/>
      <c r="I25" s="138"/>
      <c r="J25" s="138"/>
      <c r="K25" s="138"/>
      <c r="L25" s="138"/>
      <c r="M25" s="138"/>
      <c r="N25" s="138"/>
      <c r="O25" s="139"/>
      <c r="P25" s="137"/>
      <c r="Q25" s="138"/>
      <c r="R25" s="138"/>
      <c r="S25" s="139"/>
      <c r="T25" s="136"/>
      <c r="U25" s="136"/>
      <c r="V25" s="137" t="s">
        <v>118</v>
      </c>
      <c r="W25" s="138"/>
      <c r="X25" s="138"/>
      <c r="Y25" s="138"/>
      <c r="Z25" s="138"/>
      <c r="AA25" s="138"/>
      <c r="AB25" s="138"/>
      <c r="AC25" s="138"/>
      <c r="AD25" s="138"/>
      <c r="AE25" s="138"/>
      <c r="AF25" s="138"/>
      <c r="AG25" s="139"/>
      <c r="AH25" s="137"/>
      <c r="AI25" s="138"/>
      <c r="AJ25" s="138"/>
      <c r="AK25" s="139"/>
      <c r="AL25" s="136"/>
      <c r="AM25" s="136"/>
      <c r="AN25" s="137" t="s">
        <v>175</v>
      </c>
      <c r="AO25" s="138"/>
      <c r="AP25" s="138"/>
      <c r="AQ25" s="138"/>
      <c r="AR25" s="138"/>
      <c r="AS25" s="138"/>
      <c r="AT25" s="138"/>
      <c r="AU25" s="138"/>
      <c r="AV25" s="138"/>
      <c r="AW25" s="138"/>
      <c r="AX25" s="138"/>
      <c r="AY25" s="139"/>
      <c r="AZ25" s="137"/>
      <c r="BA25" s="138"/>
      <c r="BB25" s="138"/>
      <c r="BC25" s="139"/>
      <c r="BD25" s="136"/>
      <c r="BE25" s="136"/>
      <c r="BF25" s="137" t="s">
        <v>398</v>
      </c>
      <c r="BG25" s="138"/>
      <c r="BH25" s="138"/>
      <c r="BI25" s="138"/>
      <c r="BJ25" s="138"/>
      <c r="BK25" s="138"/>
      <c r="BL25" s="138"/>
      <c r="BM25" s="138"/>
      <c r="BN25" s="138"/>
      <c r="BO25" s="138"/>
      <c r="BP25" s="138"/>
      <c r="BQ25" s="139"/>
      <c r="BR25" s="137"/>
      <c r="BS25" s="138"/>
      <c r="BT25" s="138"/>
      <c r="BU25" s="139"/>
    </row>
    <row r="26" spans="3:73" x14ac:dyDescent="0.15">
      <c r="C26" s="136"/>
      <c r="D26" s="137" t="s">
        <v>67</v>
      </c>
      <c r="E26" s="138"/>
      <c r="F26" s="138"/>
      <c r="G26" s="138"/>
      <c r="H26" s="138"/>
      <c r="I26" s="138"/>
      <c r="J26" s="138"/>
      <c r="K26" s="138"/>
      <c r="L26" s="138"/>
      <c r="M26" s="138"/>
      <c r="N26" s="138"/>
      <c r="O26" s="139"/>
      <c r="P26" s="137"/>
      <c r="Q26" s="138"/>
      <c r="R26" s="138"/>
      <c r="S26" s="139"/>
      <c r="T26" s="136"/>
      <c r="U26" s="136"/>
      <c r="V26" s="137" t="s">
        <v>119</v>
      </c>
      <c r="W26" s="138"/>
      <c r="X26" s="138"/>
      <c r="Y26" s="138"/>
      <c r="Z26" s="138"/>
      <c r="AA26" s="138"/>
      <c r="AB26" s="138"/>
      <c r="AC26" s="138"/>
      <c r="AD26" s="138"/>
      <c r="AE26" s="138"/>
      <c r="AF26" s="138"/>
      <c r="AG26" s="139"/>
      <c r="AH26" s="137"/>
      <c r="AI26" s="138"/>
      <c r="AJ26" s="138"/>
      <c r="AK26" s="139"/>
      <c r="AL26" s="136"/>
      <c r="AM26" s="136"/>
      <c r="AN26" s="137" t="s">
        <v>176</v>
      </c>
      <c r="AO26" s="138"/>
      <c r="AP26" s="138"/>
      <c r="AQ26" s="138"/>
      <c r="AR26" s="138"/>
      <c r="AS26" s="138"/>
      <c r="AT26" s="138"/>
      <c r="AU26" s="138"/>
      <c r="AV26" s="138"/>
      <c r="AW26" s="138"/>
      <c r="AX26" s="138"/>
      <c r="AY26" s="139"/>
      <c r="AZ26" s="137"/>
      <c r="BA26" s="138"/>
      <c r="BB26" s="138"/>
      <c r="BC26" s="139"/>
      <c r="BD26" s="136"/>
      <c r="BE26" s="136"/>
      <c r="BF26" s="137" t="s">
        <v>399</v>
      </c>
      <c r="BG26" s="138"/>
      <c r="BH26" s="138"/>
      <c r="BI26" s="138"/>
      <c r="BJ26" s="138"/>
      <c r="BK26" s="138"/>
      <c r="BL26" s="138"/>
      <c r="BM26" s="138"/>
      <c r="BN26" s="138"/>
      <c r="BO26" s="138"/>
      <c r="BP26" s="138"/>
      <c r="BQ26" s="139"/>
      <c r="BR26" s="137"/>
      <c r="BS26" s="138"/>
      <c r="BT26" s="138"/>
      <c r="BU26" s="139"/>
    </row>
    <row r="27" spans="3:73" x14ac:dyDescent="0.15">
      <c r="C27" s="136"/>
      <c r="D27" s="137" t="s">
        <v>68</v>
      </c>
      <c r="E27" s="138"/>
      <c r="F27" s="138"/>
      <c r="G27" s="138"/>
      <c r="H27" s="138"/>
      <c r="I27" s="138"/>
      <c r="J27" s="138"/>
      <c r="K27" s="138"/>
      <c r="L27" s="138"/>
      <c r="M27" s="138"/>
      <c r="N27" s="138"/>
      <c r="O27" s="139"/>
      <c r="P27" s="137"/>
      <c r="Q27" s="138"/>
      <c r="R27" s="138"/>
      <c r="S27" s="139"/>
      <c r="T27" s="136"/>
      <c r="U27" s="136"/>
      <c r="V27" s="137" t="s">
        <v>120</v>
      </c>
      <c r="W27" s="138"/>
      <c r="X27" s="138"/>
      <c r="Y27" s="138"/>
      <c r="Z27" s="138"/>
      <c r="AA27" s="138"/>
      <c r="AB27" s="138"/>
      <c r="AC27" s="138"/>
      <c r="AD27" s="138"/>
      <c r="AE27" s="138"/>
      <c r="AF27" s="138"/>
      <c r="AG27" s="139"/>
      <c r="AH27" s="137"/>
      <c r="AI27" s="138"/>
      <c r="AJ27" s="138"/>
      <c r="AK27" s="139"/>
      <c r="AL27" s="136"/>
      <c r="AM27" s="136"/>
      <c r="AN27" s="137" t="s">
        <v>177</v>
      </c>
      <c r="AO27" s="138"/>
      <c r="AP27" s="138"/>
      <c r="AQ27" s="138"/>
      <c r="AR27" s="138"/>
      <c r="AS27" s="138"/>
      <c r="AT27" s="138"/>
      <c r="AU27" s="138"/>
      <c r="AV27" s="138"/>
      <c r="AW27" s="138"/>
      <c r="AX27" s="138"/>
      <c r="AY27" s="139"/>
      <c r="AZ27" s="137"/>
      <c r="BA27" s="138"/>
      <c r="BB27" s="138"/>
      <c r="BC27" s="139"/>
      <c r="BD27" s="136"/>
      <c r="BE27" s="136"/>
      <c r="BF27" s="137" t="s">
        <v>400</v>
      </c>
      <c r="BG27" s="138"/>
      <c r="BH27" s="138"/>
      <c r="BI27" s="138"/>
      <c r="BJ27" s="138"/>
      <c r="BK27" s="138"/>
      <c r="BL27" s="138"/>
      <c r="BM27" s="138"/>
      <c r="BN27" s="138"/>
      <c r="BO27" s="138"/>
      <c r="BP27" s="138"/>
      <c r="BQ27" s="139"/>
      <c r="BR27" s="137"/>
      <c r="BS27" s="138"/>
      <c r="BT27" s="138"/>
      <c r="BU27" s="139"/>
    </row>
    <row r="28" spans="3:73" x14ac:dyDescent="0.15">
      <c r="C28" s="136"/>
      <c r="D28" s="140" t="s">
        <v>69</v>
      </c>
      <c r="E28" s="141"/>
      <c r="F28" s="141"/>
      <c r="G28" s="141"/>
      <c r="H28" s="141"/>
      <c r="I28" s="141"/>
      <c r="J28" s="141"/>
      <c r="K28" s="141"/>
      <c r="L28" s="141"/>
      <c r="M28" s="141"/>
      <c r="N28" s="141"/>
      <c r="O28" s="142"/>
      <c r="P28" s="140"/>
      <c r="Q28" s="141"/>
      <c r="R28" s="141"/>
      <c r="S28" s="142"/>
      <c r="T28" s="136"/>
      <c r="U28" s="136"/>
      <c r="V28" s="137" t="s">
        <v>401</v>
      </c>
      <c r="W28" s="138"/>
      <c r="X28" s="138"/>
      <c r="Y28" s="138"/>
      <c r="Z28" s="138"/>
      <c r="AA28" s="138"/>
      <c r="AB28" s="138"/>
      <c r="AC28" s="138"/>
      <c r="AD28" s="138"/>
      <c r="AE28" s="138"/>
      <c r="AF28" s="138"/>
      <c r="AG28" s="139"/>
      <c r="AH28" s="137"/>
      <c r="AI28" s="138"/>
      <c r="AJ28" s="138"/>
      <c r="AK28" s="139"/>
      <c r="AL28" s="136"/>
      <c r="AM28" s="136"/>
      <c r="AN28" s="137" t="s">
        <v>178</v>
      </c>
      <c r="AO28" s="138"/>
      <c r="AP28" s="138"/>
      <c r="AQ28" s="138"/>
      <c r="AR28" s="138"/>
      <c r="AS28" s="138"/>
      <c r="AT28" s="138"/>
      <c r="AU28" s="138"/>
      <c r="AV28" s="138"/>
      <c r="AW28" s="138"/>
      <c r="AX28" s="138"/>
      <c r="AY28" s="139"/>
      <c r="AZ28" s="137"/>
      <c r="BA28" s="138"/>
      <c r="BB28" s="138"/>
      <c r="BC28" s="139"/>
      <c r="BD28" s="136"/>
      <c r="BE28" s="136"/>
      <c r="BF28" s="137" t="s">
        <v>402</v>
      </c>
      <c r="BG28" s="138"/>
      <c r="BH28" s="138"/>
      <c r="BI28" s="138"/>
      <c r="BJ28" s="138"/>
      <c r="BK28" s="138"/>
      <c r="BL28" s="138"/>
      <c r="BM28" s="138"/>
      <c r="BN28" s="138"/>
      <c r="BO28" s="138"/>
      <c r="BP28" s="138"/>
      <c r="BQ28" s="139"/>
      <c r="BR28" s="137"/>
      <c r="BS28" s="138"/>
      <c r="BT28" s="138"/>
      <c r="BU28" s="139"/>
    </row>
    <row r="29" spans="3:73" x14ac:dyDescent="0.15">
      <c r="C29" s="136"/>
      <c r="D29" s="137" t="s">
        <v>70</v>
      </c>
      <c r="E29" s="138"/>
      <c r="F29" s="138"/>
      <c r="G29" s="138"/>
      <c r="H29" s="138"/>
      <c r="I29" s="138"/>
      <c r="J29" s="138"/>
      <c r="K29" s="138"/>
      <c r="L29" s="138"/>
      <c r="M29" s="138"/>
      <c r="N29" s="138"/>
      <c r="O29" s="139"/>
      <c r="P29" s="137"/>
      <c r="Q29" s="138"/>
      <c r="R29" s="138"/>
      <c r="S29" s="139"/>
      <c r="T29" s="136"/>
      <c r="U29" s="136"/>
      <c r="V29" s="137" t="s">
        <v>121</v>
      </c>
      <c r="W29" s="138"/>
      <c r="X29" s="138"/>
      <c r="Y29" s="138"/>
      <c r="Z29" s="138"/>
      <c r="AA29" s="138"/>
      <c r="AB29" s="138"/>
      <c r="AC29" s="138"/>
      <c r="AD29" s="138"/>
      <c r="AE29" s="138"/>
      <c r="AF29" s="138"/>
      <c r="AG29" s="139"/>
      <c r="AH29" s="137"/>
      <c r="AI29" s="138"/>
      <c r="AJ29" s="138"/>
      <c r="AK29" s="139"/>
      <c r="AL29" s="136"/>
      <c r="AM29" s="136"/>
      <c r="AN29" s="137" t="s">
        <v>179</v>
      </c>
      <c r="AO29" s="138"/>
      <c r="AP29" s="138"/>
      <c r="AQ29" s="138"/>
      <c r="AR29" s="138"/>
      <c r="AS29" s="138"/>
      <c r="AT29" s="138"/>
      <c r="AU29" s="138"/>
      <c r="AV29" s="138"/>
      <c r="AW29" s="138"/>
      <c r="AX29" s="138"/>
      <c r="AY29" s="139"/>
      <c r="AZ29" s="137"/>
      <c r="BA29" s="138"/>
      <c r="BB29" s="138"/>
      <c r="BC29" s="139"/>
      <c r="BD29" s="136"/>
      <c r="BE29" s="136"/>
      <c r="BF29" s="137" t="s">
        <v>403</v>
      </c>
      <c r="BG29" s="138"/>
      <c r="BH29" s="138"/>
      <c r="BI29" s="138"/>
      <c r="BJ29" s="138"/>
      <c r="BK29" s="138"/>
      <c r="BL29" s="138"/>
      <c r="BM29" s="138"/>
      <c r="BN29" s="138"/>
      <c r="BO29" s="138"/>
      <c r="BP29" s="138"/>
      <c r="BQ29" s="139"/>
      <c r="BR29" s="137"/>
      <c r="BS29" s="138"/>
      <c r="BT29" s="138"/>
      <c r="BU29" s="139"/>
    </row>
    <row r="30" spans="3:73" x14ac:dyDescent="0.15">
      <c r="C30" s="136"/>
      <c r="D30" s="137" t="s">
        <v>71</v>
      </c>
      <c r="E30" s="138"/>
      <c r="F30" s="138"/>
      <c r="G30" s="138"/>
      <c r="H30" s="138"/>
      <c r="I30" s="138"/>
      <c r="J30" s="138"/>
      <c r="K30" s="138"/>
      <c r="L30" s="138"/>
      <c r="M30" s="138"/>
      <c r="N30" s="138"/>
      <c r="O30" s="139"/>
      <c r="P30" s="137"/>
      <c r="Q30" s="138"/>
      <c r="R30" s="138"/>
      <c r="S30" s="139"/>
      <c r="T30" s="136"/>
      <c r="U30" s="136"/>
      <c r="V30" s="137" t="s">
        <v>122</v>
      </c>
      <c r="W30" s="138"/>
      <c r="X30" s="138"/>
      <c r="Y30" s="138"/>
      <c r="Z30" s="138"/>
      <c r="AA30" s="138"/>
      <c r="AB30" s="138"/>
      <c r="AC30" s="138"/>
      <c r="AD30" s="138"/>
      <c r="AE30" s="138"/>
      <c r="AF30" s="138"/>
      <c r="AG30" s="139"/>
      <c r="AH30" s="137"/>
      <c r="AI30" s="138"/>
      <c r="AJ30" s="138"/>
      <c r="AK30" s="139"/>
      <c r="AL30" s="136"/>
      <c r="AM30" s="136"/>
      <c r="AN30" s="137" t="s">
        <v>180</v>
      </c>
      <c r="AO30" s="138"/>
      <c r="AP30" s="138"/>
      <c r="AQ30" s="138"/>
      <c r="AR30" s="138"/>
      <c r="AS30" s="138"/>
      <c r="AT30" s="138"/>
      <c r="AU30" s="138"/>
      <c r="AV30" s="138"/>
      <c r="AW30" s="138"/>
      <c r="AX30" s="138"/>
      <c r="AY30" s="139"/>
      <c r="AZ30" s="137"/>
      <c r="BA30" s="138"/>
      <c r="BB30" s="138"/>
      <c r="BC30" s="139"/>
      <c r="BD30" s="136"/>
      <c r="BE30" s="136"/>
      <c r="BF30" s="137" t="s">
        <v>404</v>
      </c>
      <c r="BG30" s="138"/>
      <c r="BH30" s="138"/>
      <c r="BI30" s="138"/>
      <c r="BJ30" s="138"/>
      <c r="BK30" s="138"/>
      <c r="BL30" s="138"/>
      <c r="BM30" s="138"/>
      <c r="BN30" s="138"/>
      <c r="BO30" s="138"/>
      <c r="BP30" s="138"/>
      <c r="BQ30" s="139"/>
      <c r="BR30" s="137"/>
      <c r="BS30" s="138"/>
      <c r="BT30" s="138"/>
      <c r="BU30" s="139"/>
    </row>
    <row r="31" spans="3:73" x14ac:dyDescent="0.15">
      <c r="C31" s="136"/>
      <c r="D31" s="137" t="s">
        <v>72</v>
      </c>
      <c r="E31" s="138"/>
      <c r="F31" s="138"/>
      <c r="G31" s="138"/>
      <c r="H31" s="138"/>
      <c r="I31" s="138"/>
      <c r="J31" s="138"/>
      <c r="K31" s="138"/>
      <c r="L31" s="138"/>
      <c r="M31" s="138"/>
      <c r="N31" s="138"/>
      <c r="O31" s="139"/>
      <c r="P31" s="137"/>
      <c r="Q31" s="138"/>
      <c r="R31" s="138"/>
      <c r="S31" s="139"/>
      <c r="T31" s="136"/>
      <c r="U31" s="136"/>
      <c r="V31" s="137" t="s">
        <v>123</v>
      </c>
      <c r="W31" s="138"/>
      <c r="X31" s="138"/>
      <c r="Y31" s="138"/>
      <c r="Z31" s="138"/>
      <c r="AA31" s="138"/>
      <c r="AB31" s="138"/>
      <c r="AC31" s="138"/>
      <c r="AD31" s="138"/>
      <c r="AE31" s="138"/>
      <c r="AF31" s="138"/>
      <c r="AG31" s="139"/>
      <c r="AH31" s="137"/>
      <c r="AI31" s="138"/>
      <c r="AJ31" s="138"/>
      <c r="AK31" s="139"/>
      <c r="AL31" s="136"/>
      <c r="AM31" s="136"/>
      <c r="AN31" s="137" t="s">
        <v>181</v>
      </c>
      <c r="AO31" s="138"/>
      <c r="AP31" s="138"/>
      <c r="AQ31" s="138"/>
      <c r="AR31" s="138"/>
      <c r="AS31" s="138"/>
      <c r="AT31" s="138"/>
      <c r="AU31" s="138"/>
      <c r="AV31" s="138"/>
      <c r="AW31" s="138"/>
      <c r="AX31" s="138"/>
      <c r="AY31" s="139"/>
      <c r="AZ31" s="137"/>
      <c r="BA31" s="138"/>
      <c r="BB31" s="138"/>
      <c r="BC31" s="139"/>
      <c r="BD31" s="136"/>
      <c r="BE31" s="136"/>
      <c r="BF31" s="137" t="s">
        <v>405</v>
      </c>
      <c r="BG31" s="138"/>
      <c r="BH31" s="138"/>
      <c r="BI31" s="138"/>
      <c r="BJ31" s="138"/>
      <c r="BK31" s="138"/>
      <c r="BL31" s="138"/>
      <c r="BM31" s="138"/>
      <c r="BN31" s="138"/>
      <c r="BO31" s="138"/>
      <c r="BP31" s="138"/>
      <c r="BQ31" s="139"/>
      <c r="BR31" s="137"/>
      <c r="BS31" s="138"/>
      <c r="BT31" s="138"/>
      <c r="BU31" s="139"/>
    </row>
    <row r="32" spans="3:73" x14ac:dyDescent="0.15">
      <c r="C32" s="136"/>
      <c r="D32" s="137" t="s">
        <v>73</v>
      </c>
      <c r="E32" s="138"/>
      <c r="F32" s="138"/>
      <c r="G32" s="138"/>
      <c r="H32" s="138"/>
      <c r="I32" s="138"/>
      <c r="J32" s="138"/>
      <c r="K32" s="138"/>
      <c r="L32" s="138"/>
      <c r="M32" s="138"/>
      <c r="N32" s="138"/>
      <c r="O32" s="139"/>
      <c r="P32" s="137"/>
      <c r="Q32" s="138"/>
      <c r="R32" s="138"/>
      <c r="S32" s="139"/>
      <c r="T32" s="136"/>
      <c r="U32" s="136"/>
      <c r="V32" s="137" t="s">
        <v>124</v>
      </c>
      <c r="W32" s="138"/>
      <c r="X32" s="138"/>
      <c r="Y32" s="138"/>
      <c r="Z32" s="138"/>
      <c r="AA32" s="138"/>
      <c r="AB32" s="138"/>
      <c r="AC32" s="138"/>
      <c r="AD32" s="138"/>
      <c r="AE32" s="138"/>
      <c r="AF32" s="138"/>
      <c r="AG32" s="139"/>
      <c r="AH32" s="137"/>
      <c r="AI32" s="138"/>
      <c r="AJ32" s="138"/>
      <c r="AK32" s="139"/>
      <c r="AL32" s="136"/>
      <c r="AM32" s="136"/>
      <c r="AN32" s="137" t="s">
        <v>182</v>
      </c>
      <c r="AO32" s="138"/>
      <c r="AP32" s="138"/>
      <c r="AQ32" s="138"/>
      <c r="AR32" s="138"/>
      <c r="AS32" s="138"/>
      <c r="AT32" s="138"/>
      <c r="AU32" s="138"/>
      <c r="AV32" s="138"/>
      <c r="AW32" s="138"/>
      <c r="AX32" s="138"/>
      <c r="AY32" s="139"/>
      <c r="AZ32" s="137"/>
      <c r="BA32" s="138"/>
      <c r="BB32" s="138"/>
      <c r="BC32" s="139"/>
      <c r="BD32" s="136"/>
      <c r="BE32" s="136"/>
      <c r="BF32" s="140" t="s">
        <v>406</v>
      </c>
      <c r="BG32" s="141"/>
      <c r="BH32" s="141"/>
      <c r="BI32" s="141"/>
      <c r="BJ32" s="141"/>
      <c r="BK32" s="141"/>
      <c r="BL32" s="141"/>
      <c r="BM32" s="141"/>
      <c r="BN32" s="141"/>
      <c r="BO32" s="141"/>
      <c r="BP32" s="141"/>
      <c r="BQ32" s="142"/>
      <c r="BR32" s="140"/>
      <c r="BS32" s="141"/>
      <c r="BT32" s="141"/>
      <c r="BU32" s="142"/>
    </row>
    <row r="33" spans="3:73" x14ac:dyDescent="0.15">
      <c r="C33" s="136"/>
      <c r="D33" s="137" t="s">
        <v>407</v>
      </c>
      <c r="E33" s="138"/>
      <c r="F33" s="138"/>
      <c r="G33" s="138"/>
      <c r="H33" s="138"/>
      <c r="I33" s="138"/>
      <c r="J33" s="138"/>
      <c r="K33" s="138"/>
      <c r="L33" s="138"/>
      <c r="M33" s="138"/>
      <c r="N33" s="138"/>
      <c r="O33" s="139"/>
      <c r="P33" s="137"/>
      <c r="Q33" s="138"/>
      <c r="R33" s="138"/>
      <c r="S33" s="139"/>
      <c r="T33" s="136"/>
      <c r="U33" s="136"/>
      <c r="V33" s="140" t="s">
        <v>129</v>
      </c>
      <c r="W33" s="141"/>
      <c r="X33" s="141"/>
      <c r="Y33" s="141"/>
      <c r="Z33" s="141"/>
      <c r="AA33" s="141"/>
      <c r="AB33" s="141"/>
      <c r="AC33" s="141"/>
      <c r="AD33" s="141"/>
      <c r="AE33" s="141"/>
      <c r="AF33" s="141"/>
      <c r="AG33" s="142"/>
      <c r="AH33" s="140"/>
      <c r="AI33" s="141"/>
      <c r="AJ33" s="141"/>
      <c r="AK33" s="142"/>
      <c r="AL33" s="136"/>
      <c r="AM33" s="136"/>
      <c r="AN33" s="137" t="s">
        <v>183</v>
      </c>
      <c r="AO33" s="138"/>
      <c r="AP33" s="138"/>
      <c r="AQ33" s="138"/>
      <c r="AR33" s="138"/>
      <c r="AS33" s="138"/>
      <c r="AT33" s="138"/>
      <c r="AU33" s="138"/>
      <c r="AV33" s="138"/>
      <c r="AW33" s="138"/>
      <c r="AX33" s="138"/>
      <c r="AY33" s="139"/>
      <c r="AZ33" s="137"/>
      <c r="BA33" s="138"/>
      <c r="BB33" s="138"/>
      <c r="BC33" s="139"/>
      <c r="BD33" s="136"/>
      <c r="BE33" s="136"/>
      <c r="BF33" s="144" t="s">
        <v>408</v>
      </c>
      <c r="BG33" s="138"/>
      <c r="BH33" s="138"/>
      <c r="BI33" s="138"/>
      <c r="BJ33" s="138"/>
      <c r="BK33" s="138"/>
      <c r="BL33" s="138"/>
      <c r="BM33" s="138"/>
      <c r="BN33" s="138"/>
      <c r="BO33" s="138"/>
      <c r="BP33" s="138"/>
      <c r="BQ33" s="139"/>
      <c r="BR33" s="137"/>
      <c r="BS33" s="138"/>
      <c r="BT33" s="138"/>
      <c r="BU33" s="139"/>
    </row>
    <row r="34" spans="3:73" x14ac:dyDescent="0.15">
      <c r="C34" s="136"/>
      <c r="D34" s="137" t="s">
        <v>409</v>
      </c>
      <c r="E34" s="138"/>
      <c r="F34" s="138"/>
      <c r="G34" s="138"/>
      <c r="H34" s="138"/>
      <c r="I34" s="138"/>
      <c r="J34" s="138"/>
      <c r="K34" s="138"/>
      <c r="L34" s="138"/>
      <c r="M34" s="138"/>
      <c r="N34" s="138"/>
      <c r="O34" s="139"/>
      <c r="P34" s="137"/>
      <c r="Q34" s="138"/>
      <c r="R34" s="138"/>
      <c r="S34" s="139"/>
      <c r="T34" s="136"/>
      <c r="U34" s="136"/>
      <c r="V34" s="137" t="s">
        <v>130</v>
      </c>
      <c r="W34" s="138"/>
      <c r="X34" s="138"/>
      <c r="Y34" s="138"/>
      <c r="Z34" s="138"/>
      <c r="AA34" s="138"/>
      <c r="AB34" s="138"/>
      <c r="AC34" s="138"/>
      <c r="AD34" s="138"/>
      <c r="AE34" s="138"/>
      <c r="AF34" s="138"/>
      <c r="AG34" s="139"/>
      <c r="AH34" s="137"/>
      <c r="AI34" s="138"/>
      <c r="AJ34" s="138"/>
      <c r="AK34" s="139"/>
      <c r="AL34" s="136"/>
      <c r="AM34" s="136"/>
      <c r="AN34" s="137" t="s">
        <v>184</v>
      </c>
      <c r="AO34" s="138"/>
      <c r="AP34" s="138"/>
      <c r="AQ34" s="138"/>
      <c r="AR34" s="138"/>
      <c r="AS34" s="138"/>
      <c r="AT34" s="138"/>
      <c r="AU34" s="138"/>
      <c r="AV34" s="138"/>
      <c r="AW34" s="138"/>
      <c r="AX34" s="138"/>
      <c r="AY34" s="139"/>
      <c r="AZ34" s="137"/>
      <c r="BA34" s="138"/>
      <c r="BB34" s="138"/>
      <c r="BC34" s="139"/>
      <c r="BD34" s="136"/>
      <c r="BE34" s="136"/>
      <c r="BF34" s="137" t="s">
        <v>410</v>
      </c>
      <c r="BG34" s="138"/>
      <c r="BH34" s="138"/>
      <c r="BI34" s="138"/>
      <c r="BJ34" s="138"/>
      <c r="BK34" s="138"/>
      <c r="BL34" s="138"/>
      <c r="BM34" s="138"/>
      <c r="BN34" s="138"/>
      <c r="BO34" s="138"/>
      <c r="BP34" s="138"/>
      <c r="BQ34" s="139"/>
      <c r="BR34" s="137"/>
      <c r="BS34" s="138"/>
      <c r="BT34" s="138"/>
      <c r="BU34" s="139"/>
    </row>
    <row r="35" spans="3:73" x14ac:dyDescent="0.15">
      <c r="C35" s="136"/>
      <c r="D35" s="137" t="s">
        <v>74</v>
      </c>
      <c r="E35" s="138"/>
      <c r="F35" s="138"/>
      <c r="G35" s="138"/>
      <c r="H35" s="138"/>
      <c r="I35" s="138"/>
      <c r="J35" s="138"/>
      <c r="K35" s="138"/>
      <c r="L35" s="138"/>
      <c r="M35" s="138"/>
      <c r="N35" s="138"/>
      <c r="O35" s="139"/>
      <c r="P35" s="137"/>
      <c r="Q35" s="138"/>
      <c r="R35" s="138"/>
      <c r="S35" s="139"/>
      <c r="T35" s="136"/>
      <c r="U35" s="136"/>
      <c r="V35" s="137" t="s">
        <v>131</v>
      </c>
      <c r="W35" s="138"/>
      <c r="X35" s="138"/>
      <c r="Y35" s="138"/>
      <c r="Z35" s="138"/>
      <c r="AA35" s="138"/>
      <c r="AB35" s="138"/>
      <c r="AC35" s="138"/>
      <c r="AD35" s="138"/>
      <c r="AE35" s="138"/>
      <c r="AF35" s="138"/>
      <c r="AG35" s="139"/>
      <c r="AH35" s="137"/>
      <c r="AI35" s="138"/>
      <c r="AJ35" s="138"/>
      <c r="AK35" s="139"/>
      <c r="AL35" s="136"/>
      <c r="AM35" s="136"/>
      <c r="AN35" s="137" t="s">
        <v>185</v>
      </c>
      <c r="AO35" s="138"/>
      <c r="AP35" s="138"/>
      <c r="AQ35" s="138"/>
      <c r="AR35" s="138"/>
      <c r="AS35" s="138"/>
      <c r="AT35" s="138"/>
      <c r="AU35" s="138"/>
      <c r="AV35" s="138"/>
      <c r="AW35" s="138"/>
      <c r="AX35" s="138"/>
      <c r="AY35" s="139"/>
      <c r="AZ35" s="137"/>
      <c r="BA35" s="138"/>
      <c r="BB35" s="138"/>
      <c r="BC35" s="139"/>
      <c r="BD35" s="136"/>
      <c r="BE35" s="136"/>
      <c r="BF35" s="137" t="s">
        <v>411</v>
      </c>
      <c r="BG35" s="138"/>
      <c r="BH35" s="138"/>
      <c r="BI35" s="138"/>
      <c r="BJ35" s="138"/>
      <c r="BK35" s="138"/>
      <c r="BL35" s="138"/>
      <c r="BM35" s="138"/>
      <c r="BN35" s="138"/>
      <c r="BO35" s="138"/>
      <c r="BP35" s="138"/>
      <c r="BQ35" s="139"/>
      <c r="BR35" s="137"/>
      <c r="BS35" s="138"/>
      <c r="BT35" s="138"/>
      <c r="BU35" s="139"/>
    </row>
    <row r="36" spans="3:73" x14ac:dyDescent="0.15">
      <c r="C36" s="136"/>
      <c r="D36" s="137" t="s">
        <v>75</v>
      </c>
      <c r="E36" s="138"/>
      <c r="F36" s="138"/>
      <c r="G36" s="138"/>
      <c r="H36" s="138"/>
      <c r="I36" s="138"/>
      <c r="J36" s="138"/>
      <c r="K36" s="138"/>
      <c r="L36" s="138"/>
      <c r="M36" s="138"/>
      <c r="N36" s="138"/>
      <c r="O36" s="139"/>
      <c r="P36" s="137"/>
      <c r="Q36" s="138"/>
      <c r="R36" s="138"/>
      <c r="S36" s="139"/>
      <c r="T36" s="136"/>
      <c r="U36" s="136"/>
      <c r="V36" s="137" t="s">
        <v>132</v>
      </c>
      <c r="W36" s="138"/>
      <c r="X36" s="138"/>
      <c r="Y36" s="138"/>
      <c r="Z36" s="138"/>
      <c r="AA36" s="138"/>
      <c r="AB36" s="138"/>
      <c r="AC36" s="138"/>
      <c r="AD36" s="138"/>
      <c r="AE36" s="138"/>
      <c r="AF36" s="138"/>
      <c r="AG36" s="139"/>
      <c r="AH36" s="137"/>
      <c r="AI36" s="138"/>
      <c r="AJ36" s="138"/>
      <c r="AK36" s="139"/>
      <c r="AL36" s="136"/>
      <c r="AM36" s="136"/>
      <c r="AN36" s="137" t="s">
        <v>186</v>
      </c>
      <c r="AO36" s="138"/>
      <c r="AP36" s="138"/>
      <c r="AQ36" s="138"/>
      <c r="AR36" s="138"/>
      <c r="AS36" s="138"/>
      <c r="AT36" s="138"/>
      <c r="AU36" s="138"/>
      <c r="AV36" s="138"/>
      <c r="AW36" s="138"/>
      <c r="AX36" s="138"/>
      <c r="AY36" s="139"/>
      <c r="AZ36" s="137"/>
      <c r="BA36" s="138"/>
      <c r="BB36" s="138"/>
      <c r="BC36" s="139"/>
      <c r="BD36" s="136"/>
      <c r="BE36" s="136"/>
      <c r="BF36" s="137" t="s">
        <v>412</v>
      </c>
      <c r="BG36" s="138"/>
      <c r="BH36" s="138"/>
      <c r="BI36" s="138"/>
      <c r="BJ36" s="138"/>
      <c r="BK36" s="138"/>
      <c r="BL36" s="138"/>
      <c r="BM36" s="138"/>
      <c r="BN36" s="138"/>
      <c r="BO36" s="138"/>
      <c r="BP36" s="138"/>
      <c r="BQ36" s="139"/>
      <c r="BR36" s="137"/>
      <c r="BS36" s="138"/>
      <c r="BT36" s="138"/>
      <c r="BU36" s="139"/>
    </row>
    <row r="37" spans="3:73" x14ac:dyDescent="0.15">
      <c r="C37" s="136"/>
      <c r="D37" s="140" t="s">
        <v>76</v>
      </c>
      <c r="E37" s="141"/>
      <c r="F37" s="141"/>
      <c r="G37" s="141"/>
      <c r="H37" s="141"/>
      <c r="I37" s="141"/>
      <c r="J37" s="141"/>
      <c r="K37" s="141"/>
      <c r="L37" s="141"/>
      <c r="M37" s="141"/>
      <c r="N37" s="141"/>
      <c r="O37" s="142"/>
      <c r="P37" s="140"/>
      <c r="Q37" s="141"/>
      <c r="R37" s="141"/>
      <c r="S37" s="142"/>
      <c r="T37" s="136"/>
      <c r="U37" s="136"/>
      <c r="V37" s="137" t="s">
        <v>133</v>
      </c>
      <c r="W37" s="138"/>
      <c r="X37" s="138"/>
      <c r="Y37" s="138"/>
      <c r="Z37" s="138"/>
      <c r="AA37" s="138"/>
      <c r="AB37" s="138"/>
      <c r="AC37" s="138"/>
      <c r="AD37" s="138"/>
      <c r="AE37" s="138"/>
      <c r="AF37" s="138"/>
      <c r="AG37" s="139"/>
      <c r="AH37" s="137"/>
      <c r="AI37" s="138"/>
      <c r="AJ37" s="138"/>
      <c r="AK37" s="139"/>
      <c r="AL37" s="136"/>
      <c r="AM37" s="136"/>
      <c r="AN37" s="140" t="s">
        <v>125</v>
      </c>
      <c r="AO37" s="141"/>
      <c r="AP37" s="141"/>
      <c r="AQ37" s="141"/>
      <c r="AR37" s="141"/>
      <c r="AS37" s="141"/>
      <c r="AT37" s="141"/>
      <c r="AU37" s="141"/>
      <c r="AV37" s="141"/>
      <c r="AW37" s="141"/>
      <c r="AX37" s="141"/>
      <c r="AY37" s="142"/>
      <c r="AZ37" s="140"/>
      <c r="BA37" s="141"/>
      <c r="BB37" s="141"/>
      <c r="BC37" s="142"/>
      <c r="BD37" s="136"/>
      <c r="BE37" s="136"/>
      <c r="BF37" s="137" t="s">
        <v>413</v>
      </c>
      <c r="BG37" s="138"/>
      <c r="BH37" s="138"/>
      <c r="BI37" s="138"/>
      <c r="BJ37" s="138"/>
      <c r="BK37" s="138"/>
      <c r="BL37" s="138"/>
      <c r="BM37" s="138"/>
      <c r="BN37" s="138"/>
      <c r="BO37" s="138"/>
      <c r="BP37" s="138"/>
      <c r="BQ37" s="139"/>
      <c r="BR37" s="137"/>
      <c r="BS37" s="138"/>
      <c r="BT37" s="138"/>
      <c r="BU37" s="139"/>
    </row>
    <row r="38" spans="3:73" x14ac:dyDescent="0.15">
      <c r="C38" s="136"/>
      <c r="D38" s="137" t="s">
        <v>77</v>
      </c>
      <c r="E38" s="138"/>
      <c r="F38" s="138"/>
      <c r="G38" s="138"/>
      <c r="H38" s="138"/>
      <c r="I38" s="138"/>
      <c r="J38" s="138"/>
      <c r="K38" s="138"/>
      <c r="L38" s="138"/>
      <c r="M38" s="138"/>
      <c r="N38" s="138"/>
      <c r="O38" s="139"/>
      <c r="P38" s="137"/>
      <c r="Q38" s="138"/>
      <c r="R38" s="138"/>
      <c r="S38" s="139"/>
      <c r="T38" s="136"/>
      <c r="U38" s="136"/>
      <c r="V38" s="137" t="s">
        <v>134</v>
      </c>
      <c r="W38" s="138"/>
      <c r="X38" s="138"/>
      <c r="Y38" s="138"/>
      <c r="Z38" s="138"/>
      <c r="AA38" s="138"/>
      <c r="AB38" s="138"/>
      <c r="AC38" s="138"/>
      <c r="AD38" s="138"/>
      <c r="AE38" s="138"/>
      <c r="AF38" s="138"/>
      <c r="AG38" s="139"/>
      <c r="AH38" s="137"/>
      <c r="AI38" s="138"/>
      <c r="AJ38" s="138"/>
      <c r="AK38" s="139"/>
      <c r="AL38" s="136"/>
      <c r="AM38" s="136"/>
      <c r="AN38" s="144" t="s">
        <v>126</v>
      </c>
      <c r="AO38" s="138"/>
      <c r="AP38" s="138"/>
      <c r="AQ38" s="138"/>
      <c r="AR38" s="138"/>
      <c r="AS38" s="138"/>
      <c r="AT38" s="138"/>
      <c r="AU38" s="138"/>
      <c r="AV38" s="138"/>
      <c r="AW38" s="138"/>
      <c r="AX38" s="138"/>
      <c r="AY38" s="139"/>
      <c r="AZ38" s="137"/>
      <c r="BA38" s="138"/>
      <c r="BB38" s="138"/>
      <c r="BC38" s="139"/>
      <c r="BD38" s="136"/>
      <c r="BE38" s="136"/>
      <c r="BF38" s="137" t="s">
        <v>414</v>
      </c>
      <c r="BG38" s="138"/>
      <c r="BH38" s="138"/>
      <c r="BI38" s="138"/>
      <c r="BJ38" s="138"/>
      <c r="BK38" s="138"/>
      <c r="BL38" s="138"/>
      <c r="BM38" s="138"/>
      <c r="BN38" s="138"/>
      <c r="BO38" s="138"/>
      <c r="BP38" s="138"/>
      <c r="BQ38" s="139"/>
      <c r="BR38" s="137"/>
      <c r="BS38" s="138"/>
      <c r="BT38" s="138"/>
      <c r="BU38" s="139"/>
    </row>
    <row r="39" spans="3:73" x14ac:dyDescent="0.15">
      <c r="C39" s="136"/>
      <c r="D39" s="137" t="s">
        <v>78</v>
      </c>
      <c r="E39" s="138"/>
      <c r="F39" s="138"/>
      <c r="G39" s="138"/>
      <c r="H39" s="138"/>
      <c r="I39" s="138"/>
      <c r="J39" s="138"/>
      <c r="K39" s="138"/>
      <c r="L39" s="138"/>
      <c r="M39" s="138"/>
      <c r="N39" s="138"/>
      <c r="O39" s="139"/>
      <c r="P39" s="137"/>
      <c r="Q39" s="138"/>
      <c r="R39" s="138"/>
      <c r="S39" s="139"/>
      <c r="T39" s="136"/>
      <c r="U39" s="136"/>
      <c r="V39" s="137" t="s">
        <v>415</v>
      </c>
      <c r="W39" s="138"/>
      <c r="X39" s="138"/>
      <c r="Y39" s="138"/>
      <c r="Z39" s="138"/>
      <c r="AA39" s="138"/>
      <c r="AB39" s="138"/>
      <c r="AC39" s="138"/>
      <c r="AD39" s="138"/>
      <c r="AE39" s="138"/>
      <c r="AF39" s="138"/>
      <c r="AG39" s="139"/>
      <c r="AH39" s="137"/>
      <c r="AI39" s="138"/>
      <c r="AJ39" s="138"/>
      <c r="AK39" s="139"/>
      <c r="AL39" s="136"/>
      <c r="AM39" s="136"/>
      <c r="AN39" s="137" t="s">
        <v>127</v>
      </c>
      <c r="AO39" s="138"/>
      <c r="AP39" s="138"/>
      <c r="AQ39" s="138"/>
      <c r="AR39" s="138"/>
      <c r="AS39" s="138"/>
      <c r="AT39" s="138"/>
      <c r="AU39" s="138"/>
      <c r="AV39" s="138"/>
      <c r="AW39" s="138"/>
      <c r="AX39" s="138"/>
      <c r="AY39" s="139"/>
      <c r="AZ39" s="137"/>
      <c r="BA39" s="138"/>
      <c r="BB39" s="138"/>
      <c r="BC39" s="139"/>
      <c r="BD39" s="136"/>
      <c r="BE39" s="136"/>
      <c r="BF39" s="137" t="s">
        <v>416</v>
      </c>
      <c r="BG39" s="138"/>
      <c r="BH39" s="138"/>
      <c r="BI39" s="138"/>
      <c r="BJ39" s="138"/>
      <c r="BK39" s="138"/>
      <c r="BL39" s="138"/>
      <c r="BM39" s="138"/>
      <c r="BN39" s="138"/>
      <c r="BO39" s="138"/>
      <c r="BP39" s="138"/>
      <c r="BQ39" s="139"/>
      <c r="BR39" s="137"/>
      <c r="BS39" s="138"/>
      <c r="BT39" s="138"/>
      <c r="BU39" s="139"/>
    </row>
    <row r="40" spans="3:73" x14ac:dyDescent="0.15">
      <c r="C40" s="136"/>
      <c r="D40" s="137" t="s">
        <v>79</v>
      </c>
      <c r="E40" s="138"/>
      <c r="F40" s="138"/>
      <c r="G40" s="138"/>
      <c r="H40" s="138"/>
      <c r="I40" s="138"/>
      <c r="J40" s="138"/>
      <c r="K40" s="138"/>
      <c r="L40" s="138"/>
      <c r="M40" s="138"/>
      <c r="N40" s="138"/>
      <c r="O40" s="139"/>
      <c r="P40" s="137"/>
      <c r="Q40" s="138"/>
      <c r="R40" s="138"/>
      <c r="S40" s="139"/>
      <c r="T40" s="136"/>
      <c r="U40" s="136"/>
      <c r="V40" s="140" t="s">
        <v>135</v>
      </c>
      <c r="W40" s="141"/>
      <c r="X40" s="141"/>
      <c r="Y40" s="141"/>
      <c r="Z40" s="141"/>
      <c r="AA40" s="141"/>
      <c r="AB40" s="141"/>
      <c r="AC40" s="141"/>
      <c r="AD40" s="141"/>
      <c r="AE40" s="141"/>
      <c r="AF40" s="141"/>
      <c r="AG40" s="142"/>
      <c r="AH40" s="140"/>
      <c r="AI40" s="141"/>
      <c r="AJ40" s="141"/>
      <c r="AK40" s="142"/>
      <c r="AL40" s="136"/>
      <c r="AM40" s="136"/>
      <c r="AN40" s="137" t="s">
        <v>128</v>
      </c>
      <c r="AO40" s="138"/>
      <c r="AP40" s="138"/>
      <c r="AQ40" s="138"/>
      <c r="AR40" s="138"/>
      <c r="AS40" s="138"/>
      <c r="AT40" s="138"/>
      <c r="AU40" s="138"/>
      <c r="AV40" s="138"/>
      <c r="AW40" s="138"/>
      <c r="AX40" s="138"/>
      <c r="AY40" s="139"/>
      <c r="AZ40" s="137"/>
      <c r="BA40" s="138"/>
      <c r="BB40" s="138"/>
      <c r="BC40" s="139"/>
      <c r="BD40" s="136"/>
      <c r="BE40" s="136"/>
      <c r="BF40" s="140" t="s">
        <v>417</v>
      </c>
      <c r="BG40" s="141"/>
      <c r="BH40" s="141"/>
      <c r="BI40" s="141"/>
      <c r="BJ40" s="141"/>
      <c r="BK40" s="141"/>
      <c r="BL40" s="141"/>
      <c r="BM40" s="141"/>
      <c r="BN40" s="141"/>
      <c r="BO40" s="141"/>
      <c r="BP40" s="141"/>
      <c r="BQ40" s="142"/>
      <c r="BR40" s="140"/>
      <c r="BS40" s="141"/>
      <c r="BT40" s="141"/>
      <c r="BU40" s="142"/>
    </row>
    <row r="41" spans="3:73" x14ac:dyDescent="0.15">
      <c r="C41" s="136"/>
      <c r="D41" s="137" t="s">
        <v>418</v>
      </c>
      <c r="E41" s="138"/>
      <c r="F41" s="138"/>
      <c r="G41" s="138"/>
      <c r="H41" s="138"/>
      <c r="I41" s="138"/>
      <c r="J41" s="138"/>
      <c r="K41" s="138"/>
      <c r="L41" s="138"/>
      <c r="M41" s="138"/>
      <c r="N41" s="138"/>
      <c r="O41" s="139"/>
      <c r="P41" s="137"/>
      <c r="Q41" s="138"/>
      <c r="R41" s="138"/>
      <c r="S41" s="139"/>
      <c r="T41" s="136"/>
      <c r="U41" s="136"/>
      <c r="V41" s="137" t="s">
        <v>136</v>
      </c>
      <c r="W41" s="138"/>
      <c r="X41" s="138"/>
      <c r="Y41" s="138"/>
      <c r="Z41" s="138"/>
      <c r="AA41" s="138"/>
      <c r="AB41" s="138"/>
      <c r="AC41" s="138"/>
      <c r="AD41" s="138"/>
      <c r="AE41" s="138"/>
      <c r="AF41" s="138"/>
      <c r="AG41" s="139"/>
      <c r="AH41" s="137"/>
      <c r="AI41" s="138"/>
      <c r="AJ41" s="138"/>
      <c r="AK41" s="139"/>
      <c r="AL41" s="136"/>
      <c r="AM41" s="136"/>
      <c r="AN41" s="140" t="s">
        <v>419</v>
      </c>
      <c r="AO41" s="141"/>
      <c r="AP41" s="141"/>
      <c r="AQ41" s="141"/>
      <c r="AR41" s="141"/>
      <c r="AS41" s="141"/>
      <c r="AT41" s="141"/>
      <c r="AU41" s="141"/>
      <c r="AV41" s="141"/>
      <c r="AW41" s="141"/>
      <c r="AX41" s="141"/>
      <c r="AY41" s="142"/>
      <c r="AZ41" s="140"/>
      <c r="BA41" s="141"/>
      <c r="BB41" s="141"/>
      <c r="BC41" s="142"/>
      <c r="BD41" s="136"/>
      <c r="BE41" s="136"/>
      <c r="BF41" s="137" t="s">
        <v>420</v>
      </c>
      <c r="BG41" s="138"/>
      <c r="BH41" s="138"/>
      <c r="BI41" s="138"/>
      <c r="BJ41" s="138"/>
      <c r="BK41" s="138"/>
      <c r="BL41" s="138"/>
      <c r="BM41" s="138"/>
      <c r="BN41" s="138"/>
      <c r="BO41" s="138"/>
      <c r="BP41" s="138"/>
      <c r="BQ41" s="139"/>
      <c r="BR41" s="137"/>
      <c r="BS41" s="138"/>
      <c r="BT41" s="138"/>
      <c r="BU41" s="139"/>
    </row>
    <row r="42" spans="3:73" x14ac:dyDescent="0.15">
      <c r="C42" s="136"/>
      <c r="D42" s="137" t="s">
        <v>80</v>
      </c>
      <c r="E42" s="138"/>
      <c r="F42" s="138"/>
      <c r="G42" s="138"/>
      <c r="H42" s="138"/>
      <c r="I42" s="138"/>
      <c r="J42" s="138"/>
      <c r="K42" s="138"/>
      <c r="L42" s="138"/>
      <c r="M42" s="138"/>
      <c r="N42" s="138"/>
      <c r="O42" s="139"/>
      <c r="P42" s="137"/>
      <c r="Q42" s="138"/>
      <c r="R42" s="138"/>
      <c r="S42" s="139"/>
      <c r="T42" s="136"/>
      <c r="U42" s="136"/>
      <c r="V42" s="137"/>
      <c r="W42" s="138"/>
      <c r="X42" s="138"/>
      <c r="Y42" s="138"/>
      <c r="Z42" s="138"/>
      <c r="AA42" s="138"/>
      <c r="AB42" s="138"/>
      <c r="AC42" s="138"/>
      <c r="AD42" s="138"/>
      <c r="AE42" s="138"/>
      <c r="AF42" s="138"/>
      <c r="AG42" s="139"/>
      <c r="AH42" s="137"/>
      <c r="AI42" s="138"/>
      <c r="AJ42" s="138"/>
      <c r="AK42" s="139"/>
      <c r="AL42" s="136"/>
      <c r="AM42" s="136"/>
      <c r="AN42" s="137" t="s">
        <v>421</v>
      </c>
      <c r="AO42" s="138"/>
      <c r="AP42" s="138"/>
      <c r="AQ42" s="138"/>
      <c r="AR42" s="138"/>
      <c r="AS42" s="138"/>
      <c r="AT42" s="138"/>
      <c r="AU42" s="138"/>
      <c r="AV42" s="138"/>
      <c r="AW42" s="138"/>
      <c r="AX42" s="138"/>
      <c r="AY42" s="139"/>
      <c r="AZ42" s="137"/>
      <c r="BA42" s="138"/>
      <c r="BB42" s="138"/>
      <c r="BC42" s="139"/>
      <c r="BD42" s="136"/>
      <c r="BE42" s="136"/>
      <c r="BF42" s="137" t="s">
        <v>422</v>
      </c>
      <c r="BG42" s="138"/>
      <c r="BH42" s="138"/>
      <c r="BI42" s="138"/>
      <c r="BJ42" s="138"/>
      <c r="BK42" s="138"/>
      <c r="BL42" s="138"/>
      <c r="BM42" s="138"/>
      <c r="BN42" s="138"/>
      <c r="BO42" s="138"/>
      <c r="BP42" s="138"/>
      <c r="BQ42" s="139"/>
      <c r="BR42" s="137"/>
      <c r="BS42" s="138"/>
      <c r="BT42" s="138"/>
      <c r="BU42" s="139"/>
    </row>
    <row r="43" spans="3:73" x14ac:dyDescent="0.15">
      <c r="C43" s="136"/>
      <c r="D43" s="137" t="s">
        <v>81</v>
      </c>
      <c r="E43" s="138"/>
      <c r="F43" s="138"/>
      <c r="G43" s="138"/>
      <c r="H43" s="138"/>
      <c r="I43" s="138"/>
      <c r="J43" s="138"/>
      <c r="K43" s="138"/>
      <c r="L43" s="138"/>
      <c r="M43" s="138"/>
      <c r="N43" s="138"/>
      <c r="O43" s="139"/>
      <c r="P43" s="137"/>
      <c r="Q43" s="138"/>
      <c r="R43" s="138"/>
      <c r="S43" s="139"/>
      <c r="T43" s="136"/>
      <c r="U43" s="136"/>
      <c r="V43" s="137" t="s">
        <v>423</v>
      </c>
      <c r="W43" s="138"/>
      <c r="X43" s="138"/>
      <c r="Y43" s="138"/>
      <c r="Z43" s="138"/>
      <c r="AA43" s="138"/>
      <c r="AB43" s="138"/>
      <c r="AC43" s="138"/>
      <c r="AD43" s="138"/>
      <c r="AE43" s="138"/>
      <c r="AF43" s="138"/>
      <c r="AG43" s="139"/>
      <c r="AH43" s="137"/>
      <c r="AI43" s="138"/>
      <c r="AJ43" s="138"/>
      <c r="AK43" s="139"/>
      <c r="AL43" s="136"/>
      <c r="AM43" s="136"/>
      <c r="AN43" s="137" t="s">
        <v>424</v>
      </c>
      <c r="AO43" s="138"/>
      <c r="AP43" s="138"/>
      <c r="AQ43" s="138"/>
      <c r="AR43" s="138"/>
      <c r="AS43" s="138"/>
      <c r="AT43" s="138"/>
      <c r="AU43" s="138"/>
      <c r="AV43" s="138"/>
      <c r="AW43" s="138"/>
      <c r="AX43" s="138"/>
      <c r="AY43" s="139"/>
      <c r="AZ43" s="137"/>
      <c r="BA43" s="138"/>
      <c r="BB43" s="138"/>
      <c r="BC43" s="139"/>
      <c r="BD43" s="136"/>
      <c r="BE43" s="136"/>
      <c r="BF43" s="137" t="s">
        <v>425</v>
      </c>
      <c r="BG43" s="138"/>
      <c r="BH43" s="138"/>
      <c r="BI43" s="138"/>
      <c r="BJ43" s="138"/>
      <c r="BK43" s="138"/>
      <c r="BL43" s="138"/>
      <c r="BM43" s="138"/>
      <c r="BN43" s="138"/>
      <c r="BO43" s="138"/>
      <c r="BP43" s="138"/>
      <c r="BQ43" s="139"/>
      <c r="BR43" s="137"/>
      <c r="BS43" s="138"/>
      <c r="BT43" s="138"/>
      <c r="BU43" s="139"/>
    </row>
    <row r="44" spans="3:73" x14ac:dyDescent="0.15">
      <c r="C44" s="136"/>
      <c r="D44" s="137" t="s">
        <v>82</v>
      </c>
      <c r="E44" s="138"/>
      <c r="F44" s="138"/>
      <c r="G44" s="138"/>
      <c r="H44" s="138"/>
      <c r="I44" s="138"/>
      <c r="J44" s="138"/>
      <c r="K44" s="138"/>
      <c r="L44" s="138"/>
      <c r="M44" s="138"/>
      <c r="N44" s="138"/>
      <c r="O44" s="139"/>
      <c r="P44" s="137"/>
      <c r="Q44" s="138"/>
      <c r="R44" s="138"/>
      <c r="S44" s="139"/>
      <c r="T44" s="136"/>
      <c r="U44" s="136"/>
      <c r="V44" s="137" t="s">
        <v>138</v>
      </c>
      <c r="W44" s="138"/>
      <c r="X44" s="138"/>
      <c r="Y44" s="138"/>
      <c r="Z44" s="138"/>
      <c r="AA44" s="138"/>
      <c r="AB44" s="138"/>
      <c r="AC44" s="138"/>
      <c r="AD44" s="138"/>
      <c r="AE44" s="138"/>
      <c r="AF44" s="138"/>
      <c r="AG44" s="139"/>
      <c r="AH44" s="137"/>
      <c r="AI44" s="138"/>
      <c r="AJ44" s="138"/>
      <c r="AK44" s="139"/>
      <c r="AL44" s="136"/>
      <c r="AM44" s="136"/>
      <c r="AN44" s="137" t="s">
        <v>426</v>
      </c>
      <c r="AO44" s="138"/>
      <c r="AP44" s="138"/>
      <c r="AQ44" s="138"/>
      <c r="AR44" s="138"/>
      <c r="AS44" s="138"/>
      <c r="AT44" s="138"/>
      <c r="AU44" s="138"/>
      <c r="AV44" s="138"/>
      <c r="AW44" s="138"/>
      <c r="AX44" s="138"/>
      <c r="AY44" s="139"/>
      <c r="AZ44" s="137"/>
      <c r="BA44" s="138"/>
      <c r="BB44" s="138"/>
      <c r="BC44" s="139"/>
      <c r="BD44" s="136"/>
      <c r="BE44" s="136"/>
      <c r="BF44" s="137" t="s">
        <v>427</v>
      </c>
      <c r="BG44" s="138"/>
      <c r="BH44" s="138"/>
      <c r="BI44" s="138"/>
      <c r="BJ44" s="138"/>
      <c r="BK44" s="138"/>
      <c r="BL44" s="138"/>
      <c r="BM44" s="138"/>
      <c r="BN44" s="138"/>
      <c r="BO44" s="138"/>
      <c r="BP44" s="138"/>
      <c r="BQ44" s="139"/>
      <c r="BR44" s="137"/>
      <c r="BS44" s="138"/>
      <c r="BT44" s="138"/>
      <c r="BU44" s="139"/>
    </row>
    <row r="45" spans="3:73" x14ac:dyDescent="0.15">
      <c r="C45" s="136"/>
      <c r="D45" s="137" t="s">
        <v>83</v>
      </c>
      <c r="E45" s="138"/>
      <c r="F45" s="138"/>
      <c r="G45" s="138"/>
      <c r="H45" s="138"/>
      <c r="I45" s="138"/>
      <c r="J45" s="138"/>
      <c r="K45" s="138"/>
      <c r="L45" s="138"/>
      <c r="M45" s="138"/>
      <c r="N45" s="138"/>
      <c r="O45" s="139"/>
      <c r="P45" s="137"/>
      <c r="Q45" s="138"/>
      <c r="R45" s="138"/>
      <c r="S45" s="139"/>
      <c r="T45" s="136"/>
      <c r="U45" s="136"/>
      <c r="V45" s="137" t="s">
        <v>139</v>
      </c>
      <c r="W45" s="138"/>
      <c r="X45" s="138"/>
      <c r="Y45" s="138"/>
      <c r="Z45" s="138"/>
      <c r="AA45" s="138"/>
      <c r="AB45" s="138"/>
      <c r="AC45" s="138"/>
      <c r="AD45" s="138"/>
      <c r="AE45" s="138"/>
      <c r="AF45" s="138"/>
      <c r="AG45" s="139"/>
      <c r="AH45" s="137"/>
      <c r="AI45" s="138"/>
      <c r="AJ45" s="138"/>
      <c r="AK45" s="139"/>
      <c r="AL45" s="136"/>
      <c r="AM45" s="136"/>
      <c r="AN45" s="145" t="s">
        <v>428</v>
      </c>
      <c r="AO45" s="146"/>
      <c r="AP45" s="146"/>
      <c r="AQ45" s="146"/>
      <c r="AR45" s="146"/>
      <c r="AS45" s="146"/>
      <c r="AT45" s="146"/>
      <c r="AU45" s="146"/>
      <c r="AV45" s="146"/>
      <c r="AW45" s="146"/>
      <c r="AX45" s="146"/>
      <c r="AY45" s="147"/>
      <c r="AZ45" s="145"/>
      <c r="BA45" s="146"/>
      <c r="BB45" s="146"/>
      <c r="BC45" s="147"/>
      <c r="BD45" s="136"/>
      <c r="BE45" s="136"/>
      <c r="BF45" s="137" t="s">
        <v>429</v>
      </c>
      <c r="BG45" s="138"/>
      <c r="BH45" s="138"/>
      <c r="BI45" s="138"/>
      <c r="BJ45" s="138"/>
      <c r="BK45" s="138"/>
      <c r="BL45" s="138"/>
      <c r="BM45" s="138"/>
      <c r="BN45" s="138"/>
      <c r="BO45" s="138"/>
      <c r="BP45" s="138"/>
      <c r="BQ45" s="139"/>
      <c r="BR45" s="137"/>
      <c r="BS45" s="138"/>
      <c r="BT45" s="138"/>
      <c r="BU45" s="139"/>
    </row>
    <row r="46" spans="3:73" x14ac:dyDescent="0.15">
      <c r="C46" s="136"/>
      <c r="D46" s="137" t="s">
        <v>84</v>
      </c>
      <c r="E46" s="138"/>
      <c r="F46" s="138"/>
      <c r="G46" s="138"/>
      <c r="H46" s="138"/>
      <c r="I46" s="138"/>
      <c r="J46" s="138"/>
      <c r="K46" s="138"/>
      <c r="L46" s="138"/>
      <c r="M46" s="138"/>
      <c r="N46" s="138"/>
      <c r="O46" s="139"/>
      <c r="P46" s="137"/>
      <c r="Q46" s="138"/>
      <c r="R46" s="138"/>
      <c r="S46" s="139"/>
      <c r="T46" s="136"/>
      <c r="U46" s="136"/>
      <c r="V46" s="137" t="s">
        <v>140</v>
      </c>
      <c r="W46" s="138"/>
      <c r="X46" s="138"/>
      <c r="Y46" s="138"/>
      <c r="Z46" s="138"/>
      <c r="AA46" s="138"/>
      <c r="AB46" s="138"/>
      <c r="AC46" s="138"/>
      <c r="AD46" s="138"/>
      <c r="AE46" s="138"/>
      <c r="AF46" s="138"/>
      <c r="AG46" s="139"/>
      <c r="AH46" s="137"/>
      <c r="AI46" s="138"/>
      <c r="AJ46" s="138"/>
      <c r="AK46" s="139"/>
      <c r="AL46" s="136"/>
      <c r="AM46" s="136"/>
      <c r="AN46" s="137" t="s">
        <v>430</v>
      </c>
      <c r="AO46" s="138"/>
      <c r="AP46" s="138"/>
      <c r="AQ46" s="138"/>
      <c r="AR46" s="138"/>
      <c r="AS46" s="138"/>
      <c r="AT46" s="138"/>
      <c r="AU46" s="138"/>
      <c r="AV46" s="138"/>
      <c r="AW46" s="138"/>
      <c r="AX46" s="138"/>
      <c r="AY46" s="139"/>
      <c r="AZ46" s="137"/>
      <c r="BA46" s="138"/>
      <c r="BB46" s="138"/>
      <c r="BC46" s="139"/>
      <c r="BD46" s="136"/>
      <c r="BE46" s="136"/>
      <c r="BF46" s="137" t="s">
        <v>431</v>
      </c>
      <c r="BG46" s="138"/>
      <c r="BH46" s="138"/>
      <c r="BI46" s="138"/>
      <c r="BJ46" s="138"/>
      <c r="BK46" s="138"/>
      <c r="BL46" s="138"/>
      <c r="BM46" s="138"/>
      <c r="BN46" s="138"/>
      <c r="BO46" s="138"/>
      <c r="BP46" s="138"/>
      <c r="BQ46" s="139"/>
      <c r="BR46" s="137"/>
      <c r="BS46" s="138"/>
      <c r="BT46" s="138"/>
      <c r="BU46" s="139"/>
    </row>
    <row r="47" spans="3:73" x14ac:dyDescent="0.15">
      <c r="C47" s="136"/>
      <c r="D47" s="137" t="s">
        <v>85</v>
      </c>
      <c r="E47" s="138"/>
      <c r="F47" s="138"/>
      <c r="G47" s="138"/>
      <c r="H47" s="138"/>
      <c r="I47" s="138"/>
      <c r="J47" s="138"/>
      <c r="K47" s="138"/>
      <c r="L47" s="138"/>
      <c r="M47" s="138"/>
      <c r="N47" s="138"/>
      <c r="O47" s="139"/>
      <c r="P47" s="137"/>
      <c r="Q47" s="138"/>
      <c r="R47" s="138"/>
      <c r="S47" s="139"/>
      <c r="T47" s="136"/>
      <c r="U47" s="136"/>
      <c r="V47" s="137" t="s">
        <v>432</v>
      </c>
      <c r="W47" s="138"/>
      <c r="X47" s="138"/>
      <c r="Y47" s="138"/>
      <c r="Z47" s="138"/>
      <c r="AA47" s="138"/>
      <c r="AB47" s="138"/>
      <c r="AC47" s="138"/>
      <c r="AD47" s="138"/>
      <c r="AE47" s="138"/>
      <c r="AF47" s="138"/>
      <c r="AG47" s="139"/>
      <c r="AH47" s="137"/>
      <c r="AI47" s="138"/>
      <c r="AJ47" s="138"/>
      <c r="AK47" s="139"/>
      <c r="AL47" s="136"/>
      <c r="AM47" s="136"/>
      <c r="AN47" s="137" t="s">
        <v>433</v>
      </c>
      <c r="AO47" s="138"/>
      <c r="AP47" s="138"/>
      <c r="AQ47" s="138"/>
      <c r="AR47" s="138"/>
      <c r="AS47" s="138"/>
      <c r="AT47" s="138"/>
      <c r="AU47" s="138"/>
      <c r="AV47" s="138"/>
      <c r="AW47" s="138"/>
      <c r="AX47" s="138"/>
      <c r="AY47" s="139"/>
      <c r="AZ47" s="137"/>
      <c r="BA47" s="138"/>
      <c r="BB47" s="138"/>
      <c r="BC47" s="139"/>
      <c r="BD47" s="136"/>
      <c r="BE47" s="136"/>
      <c r="BF47" s="137" t="s">
        <v>434</v>
      </c>
      <c r="BG47" s="138"/>
      <c r="BH47" s="138"/>
      <c r="BI47" s="138"/>
      <c r="BJ47" s="138"/>
      <c r="BK47" s="138"/>
      <c r="BL47" s="138"/>
      <c r="BM47" s="138"/>
      <c r="BN47" s="138"/>
      <c r="BO47" s="138"/>
      <c r="BP47" s="138"/>
      <c r="BQ47" s="139"/>
      <c r="BR47" s="137"/>
      <c r="BS47" s="138"/>
      <c r="BT47" s="138"/>
      <c r="BU47" s="139"/>
    </row>
    <row r="48" spans="3:73" x14ac:dyDescent="0.15">
      <c r="C48" s="136"/>
      <c r="D48" s="137" t="s">
        <v>86</v>
      </c>
      <c r="E48" s="138"/>
      <c r="F48" s="138"/>
      <c r="G48" s="138"/>
      <c r="H48" s="138"/>
      <c r="I48" s="138"/>
      <c r="J48" s="138"/>
      <c r="K48" s="138"/>
      <c r="L48" s="138"/>
      <c r="M48" s="138"/>
      <c r="N48" s="138"/>
      <c r="O48" s="139"/>
      <c r="P48" s="137"/>
      <c r="Q48" s="138"/>
      <c r="R48" s="138"/>
      <c r="S48" s="139"/>
      <c r="T48" s="136"/>
      <c r="U48" s="136"/>
      <c r="V48" s="137" t="s">
        <v>141</v>
      </c>
      <c r="W48" s="138"/>
      <c r="X48" s="138"/>
      <c r="Y48" s="138"/>
      <c r="Z48" s="138"/>
      <c r="AA48" s="138"/>
      <c r="AB48" s="138"/>
      <c r="AC48" s="138"/>
      <c r="AD48" s="138"/>
      <c r="AE48" s="138"/>
      <c r="AF48" s="138"/>
      <c r="AG48" s="139"/>
      <c r="AH48" s="137"/>
      <c r="AI48" s="138"/>
      <c r="AJ48" s="138"/>
      <c r="AK48" s="139"/>
      <c r="AL48" s="136"/>
      <c r="AM48" s="136"/>
      <c r="AN48" s="137" t="s">
        <v>435</v>
      </c>
      <c r="AO48" s="138"/>
      <c r="AP48" s="138"/>
      <c r="AQ48" s="138"/>
      <c r="AR48" s="138"/>
      <c r="AS48" s="138"/>
      <c r="AT48" s="138"/>
      <c r="AU48" s="138"/>
      <c r="AV48" s="138"/>
      <c r="AW48" s="138"/>
      <c r="AX48" s="138"/>
      <c r="AY48" s="139"/>
      <c r="AZ48" s="137"/>
      <c r="BA48" s="138"/>
      <c r="BB48" s="138"/>
      <c r="BC48" s="139"/>
      <c r="BD48" s="136"/>
      <c r="BE48" s="136"/>
      <c r="BF48" s="148" t="s">
        <v>436</v>
      </c>
      <c r="BG48" s="149"/>
      <c r="BH48" s="149"/>
      <c r="BI48" s="149"/>
      <c r="BJ48" s="149"/>
      <c r="BK48" s="149"/>
      <c r="BL48" s="149"/>
      <c r="BM48" s="149"/>
      <c r="BN48" s="149"/>
      <c r="BO48" s="149"/>
      <c r="BP48" s="149"/>
      <c r="BQ48" s="150"/>
      <c r="BR48" s="148"/>
      <c r="BS48" s="149"/>
      <c r="BT48" s="149"/>
      <c r="BU48" s="150"/>
    </row>
    <row r="49" spans="3:73" x14ac:dyDescent="0.15">
      <c r="C49" s="136"/>
      <c r="D49" s="137" t="s">
        <v>87</v>
      </c>
      <c r="E49" s="138"/>
      <c r="F49" s="138"/>
      <c r="G49" s="138"/>
      <c r="H49" s="138"/>
      <c r="I49" s="138"/>
      <c r="J49" s="138"/>
      <c r="K49" s="138"/>
      <c r="L49" s="138"/>
      <c r="M49" s="138"/>
      <c r="N49" s="138"/>
      <c r="O49" s="139"/>
      <c r="P49" s="137"/>
      <c r="Q49" s="138"/>
      <c r="R49" s="138"/>
      <c r="S49" s="139"/>
      <c r="T49" s="136"/>
      <c r="U49" s="136"/>
      <c r="V49" s="137" t="s">
        <v>142</v>
      </c>
      <c r="W49" s="138"/>
      <c r="X49" s="138"/>
      <c r="Y49" s="138"/>
      <c r="Z49" s="138"/>
      <c r="AA49" s="138"/>
      <c r="AB49" s="138"/>
      <c r="AC49" s="138"/>
      <c r="AD49" s="138"/>
      <c r="AE49" s="138"/>
      <c r="AF49" s="138"/>
      <c r="AG49" s="139"/>
      <c r="AH49" s="137"/>
      <c r="AI49" s="138"/>
      <c r="AJ49" s="138"/>
      <c r="AK49" s="139"/>
      <c r="AL49" s="136"/>
      <c r="AM49" s="136"/>
      <c r="AN49" s="137" t="s">
        <v>437</v>
      </c>
      <c r="AO49" s="138"/>
      <c r="AP49" s="138"/>
      <c r="AQ49" s="138"/>
      <c r="AR49" s="138"/>
      <c r="AS49" s="138"/>
      <c r="AT49" s="138"/>
      <c r="AU49" s="138"/>
      <c r="AV49" s="138"/>
      <c r="AW49" s="138"/>
      <c r="AX49" s="138"/>
      <c r="AY49" s="139"/>
      <c r="AZ49" s="137"/>
      <c r="BA49" s="138"/>
      <c r="BB49" s="138"/>
      <c r="BC49" s="139"/>
      <c r="BD49" s="136"/>
      <c r="BE49" s="136"/>
      <c r="BF49" s="148" t="s">
        <v>438</v>
      </c>
      <c r="BG49" s="149"/>
      <c r="BH49" s="149"/>
      <c r="BI49" s="149"/>
      <c r="BJ49" s="149"/>
      <c r="BK49" s="149"/>
      <c r="BL49" s="149"/>
      <c r="BM49" s="149"/>
      <c r="BN49" s="149"/>
      <c r="BO49" s="149"/>
      <c r="BP49" s="149"/>
      <c r="BQ49" s="150"/>
      <c r="BR49" s="148"/>
      <c r="BS49" s="149"/>
      <c r="BT49" s="149"/>
      <c r="BU49" s="150"/>
    </row>
    <row r="50" spans="3:73" x14ac:dyDescent="0.15">
      <c r="C50" s="136"/>
      <c r="D50" s="137" t="s">
        <v>88</v>
      </c>
      <c r="E50" s="138"/>
      <c r="F50" s="138"/>
      <c r="G50" s="138"/>
      <c r="H50" s="138"/>
      <c r="I50" s="138"/>
      <c r="J50" s="138"/>
      <c r="K50" s="138"/>
      <c r="L50" s="138"/>
      <c r="M50" s="138"/>
      <c r="N50" s="138"/>
      <c r="O50" s="139"/>
      <c r="P50" s="137"/>
      <c r="Q50" s="138"/>
      <c r="R50" s="138"/>
      <c r="S50" s="139"/>
      <c r="T50" s="136"/>
      <c r="U50" s="136"/>
      <c r="V50" s="137" t="s">
        <v>143</v>
      </c>
      <c r="W50" s="138"/>
      <c r="X50" s="138"/>
      <c r="Y50" s="138"/>
      <c r="Z50" s="138"/>
      <c r="AA50" s="138"/>
      <c r="AB50" s="138"/>
      <c r="AC50" s="138"/>
      <c r="AD50" s="138"/>
      <c r="AE50" s="138"/>
      <c r="AF50" s="138"/>
      <c r="AG50" s="139"/>
      <c r="AH50" s="137"/>
      <c r="AI50" s="138"/>
      <c r="AJ50" s="138"/>
      <c r="AK50" s="139"/>
      <c r="AL50" s="136"/>
      <c r="AM50" s="136"/>
      <c r="AN50" s="137" t="s">
        <v>439</v>
      </c>
      <c r="AO50" s="138"/>
      <c r="AP50" s="138"/>
      <c r="AQ50" s="138"/>
      <c r="AR50" s="138"/>
      <c r="AS50" s="138"/>
      <c r="AT50" s="138"/>
      <c r="AU50" s="138"/>
      <c r="AV50" s="138"/>
      <c r="AW50" s="138"/>
      <c r="AX50" s="138"/>
      <c r="AY50" s="139"/>
      <c r="AZ50" s="137"/>
      <c r="BA50" s="138"/>
      <c r="BB50" s="138"/>
      <c r="BC50" s="139"/>
      <c r="BD50" s="136"/>
      <c r="BE50" s="136"/>
      <c r="BF50" s="137" t="s">
        <v>440</v>
      </c>
      <c r="BG50" s="138"/>
      <c r="BH50" s="138"/>
      <c r="BI50" s="138"/>
      <c r="BJ50" s="138"/>
      <c r="BK50" s="138"/>
      <c r="BL50" s="138"/>
      <c r="BM50" s="138"/>
      <c r="BN50" s="138"/>
      <c r="BO50" s="138"/>
      <c r="BP50" s="138"/>
      <c r="BQ50" s="139"/>
      <c r="BR50" s="137"/>
      <c r="BS50" s="138"/>
      <c r="BT50" s="138"/>
      <c r="BU50" s="139"/>
    </row>
    <row r="51" spans="3:73" x14ac:dyDescent="0.15">
      <c r="C51" s="136"/>
      <c r="D51" s="140" t="s">
        <v>89</v>
      </c>
      <c r="E51" s="141"/>
      <c r="F51" s="141"/>
      <c r="G51" s="141"/>
      <c r="H51" s="141"/>
      <c r="I51" s="141"/>
      <c r="J51" s="141"/>
      <c r="K51" s="141"/>
      <c r="L51" s="141"/>
      <c r="M51" s="141"/>
      <c r="N51" s="141"/>
      <c r="O51" s="142"/>
      <c r="P51" s="140"/>
      <c r="Q51" s="141"/>
      <c r="R51" s="141"/>
      <c r="S51" s="142"/>
      <c r="T51" s="136"/>
      <c r="U51" s="136"/>
      <c r="V51" s="137" t="s">
        <v>144</v>
      </c>
      <c r="W51" s="138"/>
      <c r="X51" s="138"/>
      <c r="Y51" s="138"/>
      <c r="Z51" s="138"/>
      <c r="AA51" s="138"/>
      <c r="AB51" s="138"/>
      <c r="AC51" s="138"/>
      <c r="AD51" s="138"/>
      <c r="AE51" s="138"/>
      <c r="AF51" s="138"/>
      <c r="AG51" s="139"/>
      <c r="AH51" s="137"/>
      <c r="AI51" s="138"/>
      <c r="AJ51" s="138"/>
      <c r="AK51" s="139"/>
      <c r="AL51" s="136"/>
      <c r="AM51" s="136"/>
      <c r="AN51" s="137" t="s">
        <v>441</v>
      </c>
      <c r="AO51" s="138"/>
      <c r="AP51" s="138"/>
      <c r="AQ51" s="138"/>
      <c r="AR51" s="138"/>
      <c r="AS51" s="138"/>
      <c r="AT51" s="138"/>
      <c r="AU51" s="138"/>
      <c r="AV51" s="138"/>
      <c r="AW51" s="138"/>
      <c r="AX51" s="138"/>
      <c r="AY51" s="139"/>
      <c r="AZ51" s="137"/>
      <c r="BA51" s="138"/>
      <c r="BB51" s="138"/>
      <c r="BC51" s="139"/>
      <c r="BD51" s="136"/>
      <c r="BE51" s="136"/>
      <c r="BF51" s="137" t="s">
        <v>442</v>
      </c>
      <c r="BG51" s="138"/>
      <c r="BH51" s="138"/>
      <c r="BI51" s="138"/>
      <c r="BJ51" s="138"/>
      <c r="BK51" s="138"/>
      <c r="BL51" s="138"/>
      <c r="BM51" s="138"/>
      <c r="BN51" s="138"/>
      <c r="BO51" s="138"/>
      <c r="BP51" s="138"/>
      <c r="BQ51" s="139"/>
      <c r="BR51" s="137"/>
      <c r="BS51" s="138"/>
      <c r="BT51" s="138"/>
      <c r="BU51" s="139"/>
    </row>
    <row r="52" spans="3:73" x14ac:dyDescent="0.15">
      <c r="C52" s="136"/>
      <c r="D52" s="137" t="s">
        <v>90</v>
      </c>
      <c r="E52" s="138"/>
      <c r="F52" s="138"/>
      <c r="G52" s="138"/>
      <c r="H52" s="138"/>
      <c r="I52" s="138"/>
      <c r="J52" s="138"/>
      <c r="K52" s="138"/>
      <c r="L52" s="138"/>
      <c r="M52" s="138"/>
      <c r="N52" s="138"/>
      <c r="O52" s="139"/>
      <c r="P52" s="137"/>
      <c r="Q52" s="138"/>
      <c r="R52" s="138"/>
      <c r="S52" s="139"/>
      <c r="T52" s="136"/>
      <c r="U52" s="136"/>
      <c r="V52" s="137" t="s">
        <v>145</v>
      </c>
      <c r="W52" s="138"/>
      <c r="X52" s="138"/>
      <c r="Y52" s="138"/>
      <c r="Z52" s="138"/>
      <c r="AA52" s="138"/>
      <c r="AB52" s="138"/>
      <c r="AC52" s="138"/>
      <c r="AD52" s="138"/>
      <c r="AE52" s="138"/>
      <c r="AF52" s="138"/>
      <c r="AG52" s="139"/>
      <c r="AH52" s="137"/>
      <c r="AI52" s="138"/>
      <c r="AJ52" s="138"/>
      <c r="AK52" s="139"/>
      <c r="AL52" s="136"/>
      <c r="AM52" s="136"/>
      <c r="AN52" s="137" t="s">
        <v>443</v>
      </c>
      <c r="AO52" s="138"/>
      <c r="AP52" s="138"/>
      <c r="AQ52" s="138"/>
      <c r="AR52" s="138"/>
      <c r="AS52" s="138"/>
      <c r="AT52" s="138"/>
      <c r="AU52" s="138"/>
      <c r="AV52" s="138"/>
      <c r="AW52" s="138"/>
      <c r="AX52" s="138"/>
      <c r="AY52" s="139"/>
      <c r="AZ52" s="137"/>
      <c r="BA52" s="138"/>
      <c r="BB52" s="138"/>
      <c r="BC52" s="139"/>
      <c r="BD52" s="136"/>
      <c r="BE52" s="136"/>
      <c r="BF52" s="137" t="s">
        <v>444</v>
      </c>
      <c r="BG52" s="138"/>
      <c r="BH52" s="138"/>
      <c r="BI52" s="138"/>
      <c r="BJ52" s="138"/>
      <c r="BK52" s="138"/>
      <c r="BL52" s="138"/>
      <c r="BM52" s="138"/>
      <c r="BN52" s="138"/>
      <c r="BO52" s="138"/>
      <c r="BP52" s="138"/>
      <c r="BQ52" s="139"/>
      <c r="BR52" s="137"/>
      <c r="BS52" s="138"/>
      <c r="BT52" s="138"/>
      <c r="BU52" s="139"/>
    </row>
    <row r="53" spans="3:73" x14ac:dyDescent="0.15">
      <c r="C53" s="136"/>
      <c r="D53" s="137" t="s">
        <v>445</v>
      </c>
      <c r="E53" s="138"/>
      <c r="F53" s="138"/>
      <c r="G53" s="138"/>
      <c r="H53" s="138"/>
      <c r="I53" s="138"/>
      <c r="J53" s="138"/>
      <c r="K53" s="138"/>
      <c r="L53" s="138"/>
      <c r="M53" s="138"/>
      <c r="N53" s="138"/>
      <c r="O53" s="139"/>
      <c r="P53" s="137"/>
      <c r="Q53" s="138"/>
      <c r="R53" s="138"/>
      <c r="S53" s="139"/>
      <c r="T53" s="136"/>
      <c r="U53" s="136"/>
      <c r="V53" s="137" t="s">
        <v>146</v>
      </c>
      <c r="W53" s="138"/>
      <c r="X53" s="138"/>
      <c r="Y53" s="138"/>
      <c r="Z53" s="138"/>
      <c r="AA53" s="138"/>
      <c r="AB53" s="138"/>
      <c r="AC53" s="138"/>
      <c r="AD53" s="138"/>
      <c r="AE53" s="138"/>
      <c r="AF53" s="138"/>
      <c r="AG53" s="139"/>
      <c r="AH53" s="137"/>
      <c r="AI53" s="138"/>
      <c r="AJ53" s="138"/>
      <c r="AK53" s="139"/>
      <c r="AL53" s="136"/>
      <c r="AM53" s="136"/>
      <c r="AN53" s="145" t="s">
        <v>446</v>
      </c>
      <c r="AO53" s="146"/>
      <c r="AP53" s="146"/>
      <c r="AQ53" s="146"/>
      <c r="AR53" s="146"/>
      <c r="AS53" s="146"/>
      <c r="AT53" s="146"/>
      <c r="AU53" s="146"/>
      <c r="AV53" s="146"/>
      <c r="AW53" s="146"/>
      <c r="AX53" s="146"/>
      <c r="AY53" s="147"/>
      <c r="AZ53" s="145"/>
      <c r="BA53" s="146"/>
      <c r="BB53" s="146"/>
      <c r="BC53" s="147"/>
      <c r="BD53" s="136"/>
      <c r="BE53" s="136"/>
      <c r="BF53" s="137" t="s">
        <v>447</v>
      </c>
      <c r="BG53" s="138"/>
      <c r="BH53" s="138"/>
      <c r="BI53" s="138"/>
      <c r="BJ53" s="138"/>
      <c r="BK53" s="138"/>
      <c r="BL53" s="138"/>
      <c r="BM53" s="138"/>
      <c r="BN53" s="138"/>
      <c r="BO53" s="138"/>
      <c r="BP53" s="138"/>
      <c r="BQ53" s="139"/>
      <c r="BR53" s="137"/>
      <c r="BS53" s="138"/>
      <c r="BT53" s="138"/>
      <c r="BU53" s="139"/>
    </row>
    <row r="54" spans="3:73" x14ac:dyDescent="0.15">
      <c r="C54" s="136"/>
      <c r="D54" s="137" t="s">
        <v>91</v>
      </c>
      <c r="E54" s="138"/>
      <c r="F54" s="138"/>
      <c r="G54" s="138"/>
      <c r="H54" s="138"/>
      <c r="I54" s="138"/>
      <c r="J54" s="138"/>
      <c r="K54" s="138"/>
      <c r="L54" s="138"/>
      <c r="M54" s="138"/>
      <c r="N54" s="138"/>
      <c r="O54" s="139"/>
      <c r="P54" s="137"/>
      <c r="Q54" s="138"/>
      <c r="R54" s="138"/>
      <c r="S54" s="139"/>
      <c r="T54" s="136"/>
      <c r="U54" s="136"/>
      <c r="V54" s="137" t="s">
        <v>147</v>
      </c>
      <c r="W54" s="138"/>
      <c r="X54" s="138"/>
      <c r="Y54" s="138"/>
      <c r="Z54" s="138"/>
      <c r="AA54" s="138"/>
      <c r="AB54" s="138"/>
      <c r="AC54" s="138"/>
      <c r="AD54" s="138"/>
      <c r="AE54" s="138"/>
      <c r="AF54" s="138"/>
      <c r="AG54" s="139"/>
      <c r="AH54" s="137"/>
      <c r="AI54" s="138"/>
      <c r="AJ54" s="138"/>
      <c r="AK54" s="139"/>
      <c r="AL54" s="136"/>
      <c r="AM54" s="136"/>
      <c r="AN54" s="144" t="s">
        <v>448</v>
      </c>
      <c r="AO54" s="138"/>
      <c r="AP54" s="138"/>
      <c r="AQ54" s="138"/>
      <c r="AR54" s="138"/>
      <c r="AS54" s="138"/>
      <c r="AT54" s="138"/>
      <c r="AU54" s="138"/>
      <c r="AV54" s="138"/>
      <c r="AW54" s="138"/>
      <c r="AX54" s="138"/>
      <c r="AY54" s="139"/>
      <c r="AZ54" s="137"/>
      <c r="BA54" s="138"/>
      <c r="BB54" s="138"/>
      <c r="BC54" s="139"/>
      <c r="BD54" s="136"/>
      <c r="BE54" s="136"/>
      <c r="BF54" s="136"/>
      <c r="BG54" s="136"/>
      <c r="BH54" s="136"/>
      <c r="BI54" s="136"/>
      <c r="BJ54" s="136"/>
      <c r="BK54" s="136"/>
      <c r="BL54" s="136"/>
      <c r="BM54" s="136"/>
      <c r="BN54" s="136"/>
      <c r="BO54" s="136"/>
      <c r="BP54" s="136"/>
      <c r="BQ54" s="136"/>
      <c r="BR54" s="136"/>
      <c r="BS54" s="136"/>
      <c r="BT54" s="136"/>
      <c r="BU54" s="136"/>
    </row>
    <row r="55" spans="3:73" x14ac:dyDescent="0.15">
      <c r="C55" s="136"/>
      <c r="D55" s="137" t="s">
        <v>92</v>
      </c>
      <c r="E55" s="138"/>
      <c r="F55" s="138"/>
      <c r="G55" s="138"/>
      <c r="H55" s="138"/>
      <c r="I55" s="138"/>
      <c r="J55" s="138"/>
      <c r="K55" s="138"/>
      <c r="L55" s="138"/>
      <c r="M55" s="138"/>
      <c r="N55" s="138"/>
      <c r="O55" s="139"/>
      <c r="P55" s="137"/>
      <c r="Q55" s="138"/>
      <c r="R55" s="138"/>
      <c r="S55" s="139"/>
      <c r="T55" s="136"/>
      <c r="U55" s="136"/>
      <c r="V55" s="137" t="s">
        <v>449</v>
      </c>
      <c r="W55" s="138"/>
      <c r="X55" s="138"/>
      <c r="Y55" s="138"/>
      <c r="Z55" s="138"/>
      <c r="AA55" s="138"/>
      <c r="AB55" s="138"/>
      <c r="AC55" s="138"/>
      <c r="AD55" s="138"/>
      <c r="AE55" s="138"/>
      <c r="AF55" s="138"/>
      <c r="AG55" s="139"/>
      <c r="AH55" s="137"/>
      <c r="AI55" s="138"/>
      <c r="AJ55" s="138"/>
      <c r="AK55" s="139"/>
      <c r="AL55" s="136"/>
      <c r="AM55" s="136"/>
      <c r="AN55" s="137" t="s">
        <v>450</v>
      </c>
      <c r="AO55" s="138"/>
      <c r="AP55" s="138"/>
      <c r="AQ55" s="138"/>
      <c r="AR55" s="138"/>
      <c r="AS55" s="138"/>
      <c r="AT55" s="138"/>
      <c r="AU55" s="138"/>
      <c r="AV55" s="138"/>
      <c r="AW55" s="138"/>
      <c r="AX55" s="138"/>
      <c r="AY55" s="139"/>
      <c r="AZ55" s="137"/>
      <c r="BA55" s="138"/>
      <c r="BB55" s="138"/>
      <c r="BC55" s="139"/>
      <c r="BD55" s="136"/>
      <c r="BE55" s="136"/>
      <c r="BF55" s="136"/>
      <c r="BG55" s="136"/>
      <c r="BH55" s="136"/>
      <c r="BI55" s="136"/>
      <c r="BJ55" s="136"/>
      <c r="BK55" s="136"/>
      <c r="BL55" s="136"/>
      <c r="BM55" s="136"/>
      <c r="BN55" s="136"/>
      <c r="BO55" s="136"/>
      <c r="BP55" s="136"/>
      <c r="BQ55" s="136"/>
      <c r="BR55" s="136"/>
      <c r="BS55" s="136"/>
      <c r="BT55" s="136"/>
      <c r="BU55" s="136"/>
    </row>
    <row r="56" spans="3:73" x14ac:dyDescent="0.15">
      <c r="C56" s="136"/>
      <c r="D56" s="137" t="s">
        <v>93</v>
      </c>
      <c r="E56" s="138"/>
      <c r="F56" s="138"/>
      <c r="G56" s="138"/>
      <c r="H56" s="138"/>
      <c r="I56" s="138"/>
      <c r="J56" s="138"/>
      <c r="K56" s="138"/>
      <c r="L56" s="138"/>
      <c r="M56" s="138"/>
      <c r="N56" s="138"/>
      <c r="O56" s="139"/>
      <c r="P56" s="137"/>
      <c r="Q56" s="138"/>
      <c r="R56" s="138"/>
      <c r="S56" s="139"/>
      <c r="T56" s="136"/>
      <c r="U56" s="136"/>
      <c r="V56" s="137" t="s">
        <v>148</v>
      </c>
      <c r="W56" s="138"/>
      <c r="X56" s="138"/>
      <c r="Y56" s="138"/>
      <c r="Z56" s="138"/>
      <c r="AA56" s="138"/>
      <c r="AB56" s="138"/>
      <c r="AC56" s="138"/>
      <c r="AD56" s="138"/>
      <c r="AE56" s="138"/>
      <c r="AF56" s="138"/>
      <c r="AG56" s="139"/>
      <c r="AH56" s="137"/>
      <c r="AI56" s="138"/>
      <c r="AJ56" s="138"/>
      <c r="AK56" s="139"/>
      <c r="AL56" s="136"/>
      <c r="AM56" s="136"/>
      <c r="AN56" s="137" t="s">
        <v>451</v>
      </c>
      <c r="AO56" s="138"/>
      <c r="AP56" s="138"/>
      <c r="AQ56" s="138"/>
      <c r="AR56" s="138"/>
      <c r="AS56" s="138"/>
      <c r="AT56" s="138"/>
      <c r="AU56" s="138"/>
      <c r="AV56" s="138"/>
      <c r="AW56" s="138"/>
      <c r="AX56" s="138"/>
      <c r="AY56" s="139"/>
      <c r="AZ56" s="137"/>
      <c r="BA56" s="138"/>
      <c r="BB56" s="138"/>
      <c r="BC56" s="139"/>
      <c r="BD56" s="136"/>
      <c r="BE56" s="136"/>
      <c r="BF56" s="136"/>
      <c r="BG56" s="136"/>
      <c r="BH56" s="151"/>
      <c r="BI56" s="136"/>
      <c r="BJ56" s="136"/>
      <c r="BK56" s="136"/>
      <c r="BL56" s="136"/>
      <c r="BM56" s="136"/>
      <c r="BN56" s="136"/>
      <c r="BO56" s="136"/>
      <c r="BP56" s="136"/>
      <c r="BQ56" s="136"/>
      <c r="BR56" s="136"/>
      <c r="BS56" s="136"/>
      <c r="BT56" s="136"/>
      <c r="BU56" s="136"/>
    </row>
    <row r="57" spans="3:73" x14ac:dyDescent="0.15">
      <c r="C57" s="136"/>
      <c r="D57" s="137" t="s">
        <v>94</v>
      </c>
      <c r="E57" s="138"/>
      <c r="F57" s="138"/>
      <c r="G57" s="138"/>
      <c r="H57" s="138"/>
      <c r="I57" s="138"/>
      <c r="J57" s="138"/>
      <c r="K57" s="138"/>
      <c r="L57" s="138"/>
      <c r="M57" s="138"/>
      <c r="N57" s="138"/>
      <c r="O57" s="139"/>
      <c r="P57" s="137"/>
      <c r="Q57" s="138"/>
      <c r="R57" s="138"/>
      <c r="S57" s="139"/>
      <c r="T57" s="136"/>
      <c r="U57" s="136"/>
      <c r="V57" s="137" t="s">
        <v>149</v>
      </c>
      <c r="W57" s="138"/>
      <c r="X57" s="138"/>
      <c r="Y57" s="138"/>
      <c r="Z57" s="138"/>
      <c r="AA57" s="138"/>
      <c r="AB57" s="138"/>
      <c r="AC57" s="138"/>
      <c r="AD57" s="138"/>
      <c r="AE57" s="138"/>
      <c r="AF57" s="138"/>
      <c r="AG57" s="139"/>
      <c r="AH57" s="137"/>
      <c r="AI57" s="138"/>
      <c r="AJ57" s="138"/>
      <c r="AK57" s="139"/>
      <c r="AL57" s="136"/>
      <c r="AM57" s="136"/>
      <c r="AN57" s="137" t="s">
        <v>452</v>
      </c>
      <c r="AO57" s="138"/>
      <c r="AP57" s="138"/>
      <c r="AQ57" s="138"/>
      <c r="AR57" s="138"/>
      <c r="AS57" s="138"/>
      <c r="AT57" s="138"/>
      <c r="AU57" s="138"/>
      <c r="AV57" s="138"/>
      <c r="AW57" s="138"/>
      <c r="AX57" s="138"/>
      <c r="AY57" s="139"/>
      <c r="AZ57" s="137"/>
      <c r="BA57" s="138"/>
      <c r="BB57" s="138"/>
      <c r="BC57" s="139"/>
      <c r="BD57" s="136"/>
      <c r="BE57" s="136"/>
      <c r="BF57" s="136"/>
      <c r="BG57" s="136"/>
      <c r="BH57" s="136"/>
      <c r="BI57" s="136"/>
      <c r="BJ57" s="136"/>
      <c r="BK57" s="136"/>
      <c r="BL57" s="136"/>
      <c r="BM57" s="136"/>
      <c r="BN57" s="136"/>
      <c r="BO57" s="136"/>
      <c r="BP57" s="136"/>
      <c r="BQ57" s="136"/>
      <c r="BR57" s="136"/>
      <c r="BS57" s="136"/>
      <c r="BT57" s="136"/>
      <c r="BU57" s="136"/>
    </row>
    <row r="58" spans="3:73" x14ac:dyDescent="0.15">
      <c r="C58" s="136"/>
      <c r="D58" s="137" t="s">
        <v>95</v>
      </c>
      <c r="E58" s="138"/>
      <c r="F58" s="138"/>
      <c r="G58" s="138"/>
      <c r="H58" s="138"/>
      <c r="I58" s="138"/>
      <c r="J58" s="138"/>
      <c r="K58" s="138"/>
      <c r="L58" s="138"/>
      <c r="M58" s="138"/>
      <c r="N58" s="138"/>
      <c r="O58" s="139"/>
      <c r="P58" s="137"/>
      <c r="Q58" s="138"/>
      <c r="R58" s="138"/>
      <c r="S58" s="139"/>
      <c r="T58" s="136"/>
      <c r="U58" s="136"/>
      <c r="V58" s="137" t="s">
        <v>150</v>
      </c>
      <c r="W58" s="138"/>
      <c r="X58" s="138"/>
      <c r="Y58" s="138"/>
      <c r="Z58" s="138"/>
      <c r="AA58" s="138"/>
      <c r="AB58" s="138"/>
      <c r="AC58" s="138"/>
      <c r="AD58" s="138"/>
      <c r="AE58" s="138"/>
      <c r="AF58" s="138"/>
      <c r="AG58" s="139"/>
      <c r="AH58" s="137"/>
      <c r="AI58" s="138"/>
      <c r="AJ58" s="138"/>
      <c r="AK58" s="139"/>
      <c r="AL58" s="136"/>
      <c r="AM58" s="136"/>
      <c r="AN58" s="137" t="s">
        <v>453</v>
      </c>
      <c r="AO58" s="138"/>
      <c r="AP58" s="138"/>
      <c r="AQ58" s="138"/>
      <c r="AR58" s="138"/>
      <c r="AS58" s="138"/>
      <c r="AT58" s="138"/>
      <c r="AU58" s="138"/>
      <c r="AV58" s="138"/>
      <c r="AW58" s="138"/>
      <c r="AX58" s="138"/>
      <c r="AY58" s="139"/>
      <c r="AZ58" s="137"/>
      <c r="BA58" s="138"/>
      <c r="BB58" s="138"/>
      <c r="BC58" s="139"/>
      <c r="BD58" s="136"/>
      <c r="BE58" s="136"/>
      <c r="BF58" s="136"/>
      <c r="BG58" s="136"/>
      <c r="BH58" s="136"/>
      <c r="BI58" s="136"/>
      <c r="BJ58" s="136"/>
      <c r="BK58" s="136"/>
      <c r="BL58" s="136"/>
      <c r="BM58" s="136"/>
      <c r="BN58" s="136"/>
      <c r="BO58" s="136"/>
      <c r="BP58" s="136"/>
      <c r="BQ58" s="136"/>
      <c r="BR58" s="136"/>
      <c r="BS58" s="136"/>
      <c r="BT58" s="136"/>
      <c r="BU58" s="136"/>
    </row>
    <row r="59" spans="3:73" x14ac:dyDescent="0.15">
      <c r="C59" s="136"/>
      <c r="D59" s="137" t="s">
        <v>96</v>
      </c>
      <c r="E59" s="138"/>
      <c r="F59" s="138"/>
      <c r="G59" s="138"/>
      <c r="H59" s="138"/>
      <c r="I59" s="138"/>
      <c r="J59" s="138"/>
      <c r="K59" s="138"/>
      <c r="L59" s="138"/>
      <c r="M59" s="138"/>
      <c r="N59" s="138"/>
      <c r="O59" s="139"/>
      <c r="P59" s="137"/>
      <c r="Q59" s="138"/>
      <c r="R59" s="138"/>
      <c r="S59" s="139"/>
      <c r="T59" s="136"/>
      <c r="U59" s="136"/>
      <c r="V59" s="137" t="s">
        <v>151</v>
      </c>
      <c r="W59" s="138"/>
      <c r="X59" s="138"/>
      <c r="Y59" s="138"/>
      <c r="Z59" s="138"/>
      <c r="AA59" s="138"/>
      <c r="AB59" s="138"/>
      <c r="AC59" s="138"/>
      <c r="AD59" s="138"/>
      <c r="AE59" s="138"/>
      <c r="AF59" s="138"/>
      <c r="AG59" s="139"/>
      <c r="AH59" s="137"/>
      <c r="AI59" s="138"/>
      <c r="AJ59" s="138"/>
      <c r="AK59" s="139"/>
      <c r="AL59" s="136"/>
      <c r="AM59" s="136"/>
      <c r="AN59" s="137" t="s">
        <v>454</v>
      </c>
      <c r="AO59" s="138"/>
      <c r="AP59" s="138"/>
      <c r="AQ59" s="138"/>
      <c r="AR59" s="138"/>
      <c r="AS59" s="138"/>
      <c r="AT59" s="138"/>
      <c r="AU59" s="138"/>
      <c r="AV59" s="138"/>
      <c r="AW59" s="138"/>
      <c r="AX59" s="138"/>
      <c r="AY59" s="139"/>
      <c r="AZ59" s="137"/>
      <c r="BA59" s="138"/>
      <c r="BB59" s="138"/>
      <c r="BC59" s="139"/>
      <c r="BD59" s="136"/>
      <c r="BE59" s="136"/>
      <c r="BF59" s="136"/>
      <c r="BG59" s="136"/>
      <c r="BH59" s="136"/>
      <c r="BI59" s="136"/>
      <c r="BJ59" s="136"/>
      <c r="BK59" s="136"/>
      <c r="BL59" s="136"/>
      <c r="BM59" s="136"/>
      <c r="BN59" s="136"/>
      <c r="BO59" s="136"/>
      <c r="BP59" s="136"/>
      <c r="BQ59" s="136"/>
      <c r="BR59" s="136"/>
      <c r="BS59" s="136"/>
      <c r="BT59" s="136"/>
      <c r="BU59" s="136"/>
    </row>
    <row r="60" spans="3:73" x14ac:dyDescent="0.15">
      <c r="C60" s="136"/>
      <c r="D60" s="137" t="s">
        <v>97</v>
      </c>
      <c r="E60" s="138"/>
      <c r="F60" s="138"/>
      <c r="G60" s="138"/>
      <c r="H60" s="138"/>
      <c r="I60" s="138"/>
      <c r="J60" s="138"/>
      <c r="K60" s="138"/>
      <c r="L60" s="138"/>
      <c r="M60" s="138"/>
      <c r="N60" s="138"/>
      <c r="O60" s="139"/>
      <c r="P60" s="137"/>
      <c r="Q60" s="138"/>
      <c r="R60" s="138"/>
      <c r="S60" s="139"/>
      <c r="T60" s="136"/>
      <c r="U60" s="136"/>
      <c r="V60" s="137" t="s">
        <v>152</v>
      </c>
      <c r="W60" s="138"/>
      <c r="X60" s="138"/>
      <c r="Y60" s="138"/>
      <c r="Z60" s="138"/>
      <c r="AA60" s="138"/>
      <c r="AB60" s="138"/>
      <c r="AC60" s="138"/>
      <c r="AD60" s="138"/>
      <c r="AE60" s="138"/>
      <c r="AF60" s="138"/>
      <c r="AG60" s="139"/>
      <c r="AH60" s="137"/>
      <c r="AI60" s="138"/>
      <c r="AJ60" s="138"/>
      <c r="AK60" s="139"/>
      <c r="AL60" s="136"/>
      <c r="AM60" s="136"/>
      <c r="AN60" s="137" t="s">
        <v>455</v>
      </c>
      <c r="AO60" s="138"/>
      <c r="AP60" s="138"/>
      <c r="AQ60" s="138"/>
      <c r="AR60" s="138"/>
      <c r="AS60" s="138"/>
      <c r="AT60" s="138"/>
      <c r="AU60" s="138"/>
      <c r="AV60" s="138"/>
      <c r="AW60" s="138"/>
      <c r="AX60" s="138"/>
      <c r="AY60" s="139"/>
      <c r="AZ60" s="137"/>
      <c r="BA60" s="138"/>
      <c r="BB60" s="138"/>
      <c r="BC60" s="139"/>
      <c r="BD60" s="136"/>
      <c r="BE60" s="136"/>
      <c r="BF60" s="136"/>
      <c r="BG60" s="136"/>
      <c r="BH60" s="136"/>
      <c r="BI60" s="136"/>
      <c r="BJ60" s="136"/>
      <c r="BK60" s="136"/>
      <c r="BL60" s="136"/>
      <c r="BM60" s="136"/>
      <c r="BN60" s="136"/>
      <c r="BO60" s="136"/>
      <c r="BP60" s="136"/>
      <c r="BQ60" s="136"/>
      <c r="BR60" s="136"/>
      <c r="BS60" s="136"/>
      <c r="BT60" s="136"/>
      <c r="BU60" s="136"/>
    </row>
    <row r="61" spans="3:73" x14ac:dyDescent="0.15">
      <c r="C61" s="136"/>
      <c r="D61" s="137" t="s">
        <v>98</v>
      </c>
      <c r="E61" s="138"/>
      <c r="F61" s="138"/>
      <c r="G61" s="138"/>
      <c r="H61" s="138"/>
      <c r="I61" s="138"/>
      <c r="J61" s="138"/>
      <c r="K61" s="138"/>
      <c r="L61" s="138"/>
      <c r="M61" s="138"/>
      <c r="N61" s="138"/>
      <c r="O61" s="139"/>
      <c r="P61" s="137"/>
      <c r="Q61" s="138"/>
      <c r="R61" s="138"/>
      <c r="S61" s="139"/>
      <c r="T61" s="136"/>
      <c r="U61" s="136"/>
      <c r="V61" s="137" t="s">
        <v>153</v>
      </c>
      <c r="W61" s="138"/>
      <c r="X61" s="138"/>
      <c r="Y61" s="138"/>
      <c r="Z61" s="138"/>
      <c r="AA61" s="138"/>
      <c r="AB61" s="138"/>
      <c r="AC61" s="138"/>
      <c r="AD61" s="138"/>
      <c r="AE61" s="138"/>
      <c r="AF61" s="138"/>
      <c r="AG61" s="139"/>
      <c r="AH61" s="137"/>
      <c r="AI61" s="138"/>
      <c r="AJ61" s="138"/>
      <c r="AK61" s="139"/>
      <c r="AL61" s="136"/>
      <c r="AM61" s="136"/>
      <c r="AN61" s="145" t="s">
        <v>456</v>
      </c>
      <c r="AO61" s="146"/>
      <c r="AP61" s="146"/>
      <c r="AQ61" s="146"/>
      <c r="AR61" s="146"/>
      <c r="AS61" s="146"/>
      <c r="AT61" s="146"/>
      <c r="AU61" s="146"/>
      <c r="AV61" s="146"/>
      <c r="AW61" s="146"/>
      <c r="AX61" s="146"/>
      <c r="AY61" s="147"/>
      <c r="AZ61" s="145"/>
      <c r="BA61" s="146"/>
      <c r="BB61" s="146"/>
      <c r="BC61" s="147"/>
      <c r="BD61" s="136"/>
      <c r="BE61" s="136"/>
      <c r="BF61" s="136"/>
      <c r="BG61" s="136"/>
      <c r="BH61" s="136"/>
      <c r="BI61" s="136"/>
      <c r="BJ61" s="136"/>
      <c r="BK61" s="136"/>
      <c r="BL61" s="136"/>
      <c r="BM61" s="136"/>
      <c r="BN61" s="136"/>
      <c r="BO61" s="136"/>
      <c r="BP61" s="136"/>
      <c r="BQ61" s="136"/>
      <c r="BR61" s="136"/>
      <c r="BS61" s="136"/>
      <c r="BT61" s="136"/>
      <c r="BU61" s="136"/>
    </row>
    <row r="62" spans="3:73" x14ac:dyDescent="0.15">
      <c r="C62" s="136"/>
      <c r="D62" s="140" t="s">
        <v>457</v>
      </c>
      <c r="E62" s="141"/>
      <c r="F62" s="141"/>
      <c r="G62" s="141"/>
      <c r="H62" s="141"/>
      <c r="I62" s="141"/>
      <c r="J62" s="141"/>
      <c r="K62" s="141"/>
      <c r="L62" s="141"/>
      <c r="M62" s="141"/>
      <c r="N62" s="141"/>
      <c r="O62" s="142"/>
      <c r="P62" s="140"/>
      <c r="Q62" s="141"/>
      <c r="R62" s="141"/>
      <c r="S62" s="142"/>
      <c r="T62" s="136"/>
      <c r="U62" s="136"/>
      <c r="V62" s="137" t="s">
        <v>154</v>
      </c>
      <c r="W62" s="138"/>
      <c r="X62" s="138"/>
      <c r="Y62" s="138"/>
      <c r="Z62" s="138"/>
      <c r="AA62" s="138"/>
      <c r="AB62" s="138"/>
      <c r="AC62" s="138"/>
      <c r="AD62" s="138"/>
      <c r="AE62" s="138"/>
      <c r="AF62" s="138"/>
      <c r="AG62" s="139"/>
      <c r="AH62" s="137"/>
      <c r="AI62" s="138"/>
      <c r="AJ62" s="138"/>
      <c r="AK62" s="139"/>
      <c r="AL62" s="136"/>
      <c r="AM62" s="136"/>
      <c r="AN62" s="137" t="s">
        <v>458</v>
      </c>
      <c r="AO62" s="138"/>
      <c r="AP62" s="138"/>
      <c r="AQ62" s="138"/>
      <c r="AR62" s="138"/>
      <c r="AS62" s="138"/>
      <c r="AT62" s="138"/>
      <c r="AU62" s="138"/>
      <c r="AV62" s="138"/>
      <c r="AW62" s="138"/>
      <c r="AX62" s="138"/>
      <c r="AY62" s="139"/>
      <c r="AZ62" s="137"/>
      <c r="BA62" s="138"/>
      <c r="BB62" s="138"/>
      <c r="BC62" s="139"/>
      <c r="BD62" s="136"/>
      <c r="BE62" s="136"/>
      <c r="BF62" s="136"/>
      <c r="BG62" s="136"/>
      <c r="BH62" s="136"/>
      <c r="BI62" s="136"/>
      <c r="BJ62" s="136"/>
      <c r="BK62" s="136"/>
      <c r="BL62" s="136"/>
      <c r="BM62" s="136"/>
      <c r="BN62" s="136"/>
      <c r="BO62" s="136"/>
      <c r="BP62" s="136"/>
      <c r="BQ62" s="136"/>
      <c r="BR62" s="136"/>
      <c r="BS62" s="136"/>
      <c r="BT62" s="136"/>
      <c r="BU62" s="136"/>
    </row>
    <row r="63" spans="3:73" x14ac:dyDescent="0.15">
      <c r="C63" s="136"/>
      <c r="D63" s="137" t="s">
        <v>459</v>
      </c>
      <c r="E63" s="138"/>
      <c r="F63" s="138"/>
      <c r="G63" s="138"/>
      <c r="H63" s="138"/>
      <c r="I63" s="138"/>
      <c r="J63" s="138"/>
      <c r="K63" s="138"/>
      <c r="L63" s="138"/>
      <c r="M63" s="138"/>
      <c r="N63" s="138"/>
      <c r="O63" s="139"/>
      <c r="P63" s="137"/>
      <c r="Q63" s="138"/>
      <c r="R63" s="138"/>
      <c r="S63" s="139"/>
      <c r="T63" s="136"/>
      <c r="U63" s="136"/>
      <c r="V63" s="137" t="s">
        <v>155</v>
      </c>
      <c r="W63" s="138"/>
      <c r="X63" s="138"/>
      <c r="Y63" s="138"/>
      <c r="Z63" s="138"/>
      <c r="AA63" s="138"/>
      <c r="AB63" s="138"/>
      <c r="AC63" s="138"/>
      <c r="AD63" s="138"/>
      <c r="AE63" s="138"/>
      <c r="AF63" s="138"/>
      <c r="AG63" s="139"/>
      <c r="AH63" s="137"/>
      <c r="AI63" s="138"/>
      <c r="AJ63" s="138"/>
      <c r="AK63" s="139"/>
      <c r="AL63" s="136"/>
      <c r="AM63" s="136"/>
      <c r="AN63" s="137" t="s">
        <v>460</v>
      </c>
      <c r="AO63" s="138"/>
      <c r="AP63" s="138"/>
      <c r="AQ63" s="138"/>
      <c r="AR63" s="138"/>
      <c r="AS63" s="138"/>
      <c r="AT63" s="138"/>
      <c r="AU63" s="138"/>
      <c r="AV63" s="138"/>
      <c r="AW63" s="138"/>
      <c r="AX63" s="138"/>
      <c r="AY63" s="139"/>
      <c r="AZ63" s="137"/>
      <c r="BA63" s="138"/>
      <c r="BB63" s="138"/>
      <c r="BC63" s="139"/>
      <c r="BD63" s="136"/>
      <c r="BE63" s="136"/>
      <c r="BF63" s="136"/>
      <c r="BG63" s="136"/>
      <c r="BH63" s="136"/>
      <c r="BI63" s="136"/>
      <c r="BJ63" s="136"/>
      <c r="BK63" s="136"/>
      <c r="BL63" s="136"/>
      <c r="BM63" s="136"/>
      <c r="BN63" s="136"/>
      <c r="BO63" s="136"/>
      <c r="BP63" s="136"/>
      <c r="BQ63" s="136"/>
      <c r="BR63" s="136"/>
      <c r="BS63" s="136"/>
      <c r="BT63" s="136"/>
      <c r="BU63" s="136"/>
    </row>
    <row r="64" spans="3:73" x14ac:dyDescent="0.15">
      <c r="C64" s="136"/>
      <c r="D64" s="137" t="s">
        <v>99</v>
      </c>
      <c r="E64" s="138"/>
      <c r="F64" s="138"/>
      <c r="G64" s="138"/>
      <c r="H64" s="138"/>
      <c r="I64" s="138"/>
      <c r="J64" s="138"/>
      <c r="K64" s="138"/>
      <c r="L64" s="138"/>
      <c r="M64" s="138"/>
      <c r="N64" s="138"/>
      <c r="O64" s="139"/>
      <c r="P64" s="137"/>
      <c r="Q64" s="138"/>
      <c r="R64" s="138"/>
      <c r="S64" s="139"/>
      <c r="T64" s="136"/>
      <c r="U64" s="136"/>
      <c r="V64" s="137" t="s">
        <v>156</v>
      </c>
      <c r="W64" s="138"/>
      <c r="X64" s="138"/>
      <c r="Y64" s="138"/>
      <c r="Z64" s="138"/>
      <c r="AA64" s="138"/>
      <c r="AB64" s="138"/>
      <c r="AC64" s="138"/>
      <c r="AD64" s="138"/>
      <c r="AE64" s="138"/>
      <c r="AF64" s="138"/>
      <c r="AG64" s="139"/>
      <c r="AH64" s="137"/>
      <c r="AI64" s="138"/>
      <c r="AJ64" s="138"/>
      <c r="AK64" s="139"/>
      <c r="AL64" s="136"/>
      <c r="AM64" s="136"/>
      <c r="AN64" s="137" t="s">
        <v>461</v>
      </c>
      <c r="AO64" s="138"/>
      <c r="AP64" s="138"/>
      <c r="AQ64" s="138"/>
      <c r="AR64" s="138"/>
      <c r="AS64" s="138"/>
      <c r="AT64" s="138"/>
      <c r="AU64" s="138"/>
      <c r="AV64" s="138"/>
      <c r="AW64" s="138"/>
      <c r="AX64" s="138"/>
      <c r="AY64" s="139"/>
      <c r="AZ64" s="137"/>
      <c r="BA64" s="138"/>
      <c r="BB64" s="138"/>
      <c r="BC64" s="139"/>
      <c r="BD64" s="136"/>
      <c r="BE64" s="136"/>
      <c r="BF64" s="136"/>
      <c r="BG64" s="136"/>
      <c r="BH64" s="136"/>
      <c r="BI64" s="136"/>
      <c r="BJ64" s="136"/>
      <c r="BK64" s="136"/>
      <c r="BL64" s="136"/>
      <c r="BM64" s="136"/>
      <c r="BN64" s="136"/>
      <c r="BO64" s="136"/>
      <c r="BP64" s="136"/>
      <c r="BQ64" s="136"/>
      <c r="BR64" s="136"/>
      <c r="BS64" s="136"/>
      <c r="BT64" s="136"/>
      <c r="BU64" s="136"/>
    </row>
    <row r="65" spans="3:73" x14ac:dyDescent="0.15">
      <c r="C65" s="136"/>
      <c r="D65" s="137" t="s">
        <v>100</v>
      </c>
      <c r="E65" s="138"/>
      <c r="F65" s="138"/>
      <c r="G65" s="138"/>
      <c r="H65" s="138"/>
      <c r="I65" s="138"/>
      <c r="J65" s="138"/>
      <c r="K65" s="138"/>
      <c r="L65" s="138"/>
      <c r="M65" s="138"/>
      <c r="N65" s="138"/>
      <c r="O65" s="139"/>
      <c r="P65" s="137"/>
      <c r="Q65" s="138"/>
      <c r="R65" s="138"/>
      <c r="S65" s="139"/>
      <c r="T65" s="136"/>
      <c r="U65" s="136"/>
      <c r="V65" s="140" t="s">
        <v>157</v>
      </c>
      <c r="W65" s="141"/>
      <c r="X65" s="141"/>
      <c r="Y65" s="141"/>
      <c r="Z65" s="141"/>
      <c r="AA65" s="141"/>
      <c r="AB65" s="141"/>
      <c r="AC65" s="141"/>
      <c r="AD65" s="141"/>
      <c r="AE65" s="141"/>
      <c r="AF65" s="141"/>
      <c r="AG65" s="142"/>
      <c r="AH65" s="140"/>
      <c r="AI65" s="141"/>
      <c r="AJ65" s="141"/>
      <c r="AK65" s="142"/>
      <c r="AL65" s="136"/>
      <c r="AM65" s="136"/>
      <c r="AN65" s="137" t="s">
        <v>462</v>
      </c>
      <c r="AO65" s="138"/>
      <c r="AP65" s="138"/>
      <c r="AQ65" s="138"/>
      <c r="AR65" s="138"/>
      <c r="AS65" s="138"/>
      <c r="AT65" s="138"/>
      <c r="AU65" s="138"/>
      <c r="AV65" s="138"/>
      <c r="AW65" s="138"/>
      <c r="AX65" s="138"/>
      <c r="AY65" s="139"/>
      <c r="AZ65" s="137"/>
      <c r="BA65" s="138"/>
      <c r="BB65" s="138"/>
      <c r="BC65" s="139"/>
      <c r="BD65" s="136"/>
      <c r="BE65" s="136"/>
      <c r="BF65" s="136"/>
      <c r="BG65" s="136"/>
      <c r="BH65" s="136"/>
      <c r="BI65" s="136"/>
      <c r="BJ65" s="136"/>
      <c r="BK65" s="136"/>
      <c r="BL65" s="136"/>
      <c r="BM65" s="136"/>
      <c r="BN65" s="136"/>
      <c r="BO65" s="136"/>
      <c r="BP65" s="136"/>
      <c r="BQ65" s="136"/>
      <c r="BR65" s="136"/>
      <c r="BS65" s="136"/>
      <c r="BT65" s="136"/>
      <c r="BU65" s="136"/>
    </row>
    <row r="66" spans="3:73" x14ac:dyDescent="0.15">
      <c r="C66" s="136"/>
      <c r="D66" s="137" t="s">
        <v>101</v>
      </c>
      <c r="E66" s="138"/>
      <c r="F66" s="138"/>
      <c r="G66" s="138"/>
      <c r="H66" s="138"/>
      <c r="I66" s="138"/>
      <c r="J66" s="138"/>
      <c r="K66" s="138"/>
      <c r="L66" s="138"/>
      <c r="M66" s="138"/>
      <c r="N66" s="138"/>
      <c r="O66" s="139"/>
      <c r="P66" s="137"/>
      <c r="Q66" s="138"/>
      <c r="R66" s="138"/>
      <c r="S66" s="139"/>
      <c r="T66" s="136"/>
      <c r="U66" s="136"/>
      <c r="V66" s="144" t="s">
        <v>158</v>
      </c>
      <c r="W66" s="138"/>
      <c r="X66" s="138"/>
      <c r="Y66" s="138"/>
      <c r="Z66" s="138"/>
      <c r="AA66" s="138"/>
      <c r="AB66" s="138"/>
      <c r="AC66" s="138"/>
      <c r="AD66" s="138"/>
      <c r="AE66" s="138"/>
      <c r="AF66" s="138"/>
      <c r="AG66" s="139"/>
      <c r="AH66" s="137"/>
      <c r="AI66" s="138"/>
      <c r="AJ66" s="138"/>
      <c r="AK66" s="139"/>
      <c r="AL66" s="136"/>
      <c r="AM66" s="136"/>
      <c r="AN66" s="137" t="s">
        <v>463</v>
      </c>
      <c r="AO66" s="138"/>
      <c r="AP66" s="138"/>
      <c r="AQ66" s="138"/>
      <c r="AR66" s="138"/>
      <c r="AS66" s="138"/>
      <c r="AT66" s="138"/>
      <c r="AU66" s="138"/>
      <c r="AV66" s="138"/>
      <c r="AW66" s="138"/>
      <c r="AX66" s="138"/>
      <c r="AY66" s="139"/>
      <c r="AZ66" s="137"/>
      <c r="BA66" s="138"/>
      <c r="BB66" s="138"/>
      <c r="BC66" s="139"/>
      <c r="BD66" s="136"/>
      <c r="BE66" s="136"/>
      <c r="BF66" s="136"/>
      <c r="BG66" s="136"/>
      <c r="BH66" s="136"/>
      <c r="BI66" s="136"/>
      <c r="BJ66" s="136"/>
      <c r="BK66" s="136"/>
      <c r="BL66" s="136"/>
      <c r="BM66" s="136"/>
      <c r="BN66" s="136"/>
      <c r="BO66" s="136"/>
      <c r="BP66" s="136"/>
      <c r="BQ66" s="136"/>
      <c r="BR66" s="136"/>
      <c r="BS66" s="136"/>
      <c r="BT66" s="136"/>
      <c r="BU66" s="136"/>
    </row>
    <row r="67" spans="3:73" x14ac:dyDescent="0.15">
      <c r="C67" s="136"/>
      <c r="D67" s="137" t="s">
        <v>464</v>
      </c>
      <c r="E67" s="138"/>
      <c r="F67" s="138"/>
      <c r="G67" s="138"/>
      <c r="H67" s="138"/>
      <c r="I67" s="138"/>
      <c r="J67" s="138"/>
      <c r="K67" s="138"/>
      <c r="L67" s="138"/>
      <c r="M67" s="138"/>
      <c r="N67" s="138"/>
      <c r="O67" s="139"/>
      <c r="P67" s="137"/>
      <c r="Q67" s="138"/>
      <c r="R67" s="138"/>
      <c r="S67" s="139"/>
      <c r="T67" s="136"/>
      <c r="U67" s="136"/>
      <c r="V67" s="137" t="s">
        <v>159</v>
      </c>
      <c r="W67" s="138"/>
      <c r="X67" s="138"/>
      <c r="Y67" s="138"/>
      <c r="Z67" s="138"/>
      <c r="AA67" s="138"/>
      <c r="AB67" s="138"/>
      <c r="AC67" s="138"/>
      <c r="AD67" s="138"/>
      <c r="AE67" s="138"/>
      <c r="AF67" s="138"/>
      <c r="AG67" s="139"/>
      <c r="AH67" s="137"/>
      <c r="AI67" s="138"/>
      <c r="AJ67" s="138"/>
      <c r="AK67" s="139"/>
      <c r="AL67" s="136"/>
      <c r="AM67" s="136"/>
      <c r="AN67" s="137" t="s">
        <v>465</v>
      </c>
      <c r="AO67" s="138"/>
      <c r="AP67" s="138"/>
      <c r="AQ67" s="138"/>
      <c r="AR67" s="138"/>
      <c r="AS67" s="138"/>
      <c r="AT67" s="138"/>
      <c r="AU67" s="138"/>
      <c r="AV67" s="138"/>
      <c r="AW67" s="138"/>
      <c r="AX67" s="138"/>
      <c r="AY67" s="139"/>
      <c r="AZ67" s="137"/>
      <c r="BA67" s="138"/>
      <c r="BB67" s="138"/>
      <c r="BC67" s="139"/>
      <c r="BD67" s="136"/>
      <c r="BE67" s="136"/>
      <c r="BF67" s="136"/>
      <c r="BG67" s="136"/>
      <c r="BH67" s="136"/>
      <c r="BI67" s="136"/>
      <c r="BJ67" s="136"/>
      <c r="BK67" s="136"/>
      <c r="BL67" s="136"/>
      <c r="BM67" s="136"/>
      <c r="BN67" s="136"/>
      <c r="BO67" s="136"/>
      <c r="BP67" s="136"/>
      <c r="BQ67" s="136"/>
      <c r="BR67" s="136"/>
      <c r="BS67" s="136"/>
      <c r="BT67" s="136"/>
      <c r="BU67" s="136"/>
    </row>
    <row r="68" spans="3:73" x14ac:dyDescent="0.15">
      <c r="C68" s="136"/>
      <c r="D68" s="137" t="s">
        <v>466</v>
      </c>
      <c r="E68" s="138"/>
      <c r="F68" s="138"/>
      <c r="G68" s="138"/>
      <c r="H68" s="138"/>
      <c r="I68" s="138"/>
      <c r="J68" s="138"/>
      <c r="K68" s="138"/>
      <c r="L68" s="138"/>
      <c r="M68" s="138"/>
      <c r="N68" s="138"/>
      <c r="O68" s="139"/>
      <c r="P68" s="137"/>
      <c r="Q68" s="138"/>
      <c r="R68" s="138"/>
      <c r="S68" s="139"/>
      <c r="T68" s="136"/>
      <c r="U68" s="136"/>
      <c r="V68" s="137" t="s">
        <v>160</v>
      </c>
      <c r="W68" s="138"/>
      <c r="X68" s="138"/>
      <c r="Y68" s="138"/>
      <c r="Z68" s="138"/>
      <c r="AA68" s="138"/>
      <c r="AB68" s="138"/>
      <c r="AC68" s="138"/>
      <c r="AD68" s="138"/>
      <c r="AE68" s="138"/>
      <c r="AF68" s="138"/>
      <c r="AG68" s="139"/>
      <c r="AH68" s="137"/>
      <c r="AI68" s="138"/>
      <c r="AJ68" s="138"/>
      <c r="AK68" s="139"/>
      <c r="AL68" s="136"/>
      <c r="AM68" s="136"/>
      <c r="AN68" s="137" t="s">
        <v>467</v>
      </c>
      <c r="AO68" s="138"/>
      <c r="AP68" s="138"/>
      <c r="AQ68" s="138"/>
      <c r="AR68" s="138"/>
      <c r="AS68" s="138"/>
      <c r="AT68" s="138"/>
      <c r="AU68" s="138"/>
      <c r="AV68" s="138"/>
      <c r="AW68" s="138"/>
      <c r="AX68" s="138"/>
      <c r="AY68" s="139"/>
      <c r="AZ68" s="137"/>
      <c r="BA68" s="138"/>
      <c r="BB68" s="138"/>
      <c r="BC68" s="139"/>
      <c r="BD68" s="136"/>
      <c r="BE68" s="136"/>
      <c r="BF68" s="136"/>
      <c r="BG68" s="136"/>
      <c r="BH68" s="136"/>
      <c r="BI68" s="136"/>
      <c r="BJ68" s="136"/>
      <c r="BK68" s="136"/>
      <c r="BL68" s="136"/>
      <c r="BM68" s="136"/>
      <c r="BN68" s="136"/>
      <c r="BO68" s="136"/>
      <c r="BP68" s="136"/>
      <c r="BQ68" s="136"/>
      <c r="BR68" s="136"/>
      <c r="BS68" s="136"/>
      <c r="BT68" s="136"/>
      <c r="BU68" s="136"/>
    </row>
    <row r="69" spans="3:73" x14ac:dyDescent="0.15">
      <c r="C69" s="136"/>
      <c r="D69" s="140" t="s">
        <v>468</v>
      </c>
      <c r="E69" s="141"/>
      <c r="F69" s="141"/>
      <c r="G69" s="141"/>
      <c r="H69" s="141"/>
      <c r="I69" s="141"/>
      <c r="J69" s="141"/>
      <c r="K69" s="141"/>
      <c r="L69" s="141"/>
      <c r="M69" s="141"/>
      <c r="N69" s="141"/>
      <c r="O69" s="142"/>
      <c r="P69" s="140"/>
      <c r="Q69" s="141"/>
      <c r="R69" s="141"/>
      <c r="S69" s="142"/>
      <c r="T69" s="136"/>
      <c r="U69" s="136"/>
      <c r="V69" s="137" t="s">
        <v>161</v>
      </c>
      <c r="W69" s="138"/>
      <c r="X69" s="138"/>
      <c r="Y69" s="138"/>
      <c r="Z69" s="138"/>
      <c r="AA69" s="138"/>
      <c r="AB69" s="138"/>
      <c r="AC69" s="138"/>
      <c r="AD69" s="138"/>
      <c r="AE69" s="138"/>
      <c r="AF69" s="138"/>
      <c r="AG69" s="139"/>
      <c r="AH69" s="137"/>
      <c r="AI69" s="138"/>
      <c r="AJ69" s="138"/>
      <c r="AK69" s="139"/>
      <c r="AL69" s="136"/>
      <c r="AM69" s="136"/>
      <c r="AN69" s="137" t="s">
        <v>469</v>
      </c>
      <c r="AO69" s="138"/>
      <c r="AP69" s="138"/>
      <c r="AQ69" s="138"/>
      <c r="AR69" s="138"/>
      <c r="AS69" s="138"/>
      <c r="AT69" s="138"/>
      <c r="AU69" s="138"/>
      <c r="AV69" s="138"/>
      <c r="AW69" s="138"/>
      <c r="AX69" s="138"/>
      <c r="AY69" s="139"/>
      <c r="AZ69" s="137"/>
      <c r="BA69" s="138"/>
      <c r="BB69" s="138"/>
      <c r="BC69" s="139"/>
      <c r="BD69" s="136"/>
      <c r="BE69" s="136"/>
      <c r="BF69" s="136"/>
      <c r="BG69" s="136"/>
      <c r="BH69" s="136"/>
      <c r="BI69" s="136"/>
      <c r="BJ69" s="136"/>
      <c r="BK69" s="136"/>
      <c r="BL69" s="136"/>
      <c r="BM69" s="136"/>
      <c r="BN69" s="136"/>
      <c r="BO69" s="136"/>
      <c r="BP69" s="136"/>
      <c r="BQ69" s="136"/>
      <c r="BR69" s="136"/>
      <c r="BS69" s="136"/>
      <c r="BT69" s="136"/>
      <c r="BU69" s="136"/>
    </row>
    <row r="70" spans="3:73" x14ac:dyDescent="0.15">
      <c r="C70" s="136"/>
      <c r="D70" s="137" t="s">
        <v>470</v>
      </c>
      <c r="E70" s="138"/>
      <c r="F70" s="138"/>
      <c r="G70" s="138"/>
      <c r="H70" s="138"/>
      <c r="I70" s="138"/>
      <c r="J70" s="138"/>
      <c r="K70" s="138"/>
      <c r="L70" s="138"/>
      <c r="M70" s="138"/>
      <c r="N70" s="138"/>
      <c r="O70" s="139"/>
      <c r="P70" s="137"/>
      <c r="Q70" s="138"/>
      <c r="R70" s="138"/>
      <c r="S70" s="139"/>
      <c r="T70" s="136"/>
      <c r="U70" s="136"/>
      <c r="V70" s="137" t="s">
        <v>162</v>
      </c>
      <c r="W70" s="138"/>
      <c r="X70" s="138"/>
      <c r="Y70" s="138"/>
      <c r="Z70" s="138"/>
      <c r="AA70" s="138"/>
      <c r="AB70" s="138"/>
      <c r="AC70" s="138"/>
      <c r="AD70" s="138"/>
      <c r="AE70" s="138"/>
      <c r="AF70" s="138"/>
      <c r="AG70" s="139"/>
      <c r="AH70" s="137"/>
      <c r="AI70" s="138"/>
      <c r="AJ70" s="138"/>
      <c r="AK70" s="139"/>
      <c r="AL70" s="136"/>
      <c r="AM70" s="136"/>
      <c r="AN70" s="137" t="s">
        <v>471</v>
      </c>
      <c r="AO70" s="138"/>
      <c r="AP70" s="138"/>
      <c r="AQ70" s="138"/>
      <c r="AR70" s="138"/>
      <c r="AS70" s="138"/>
      <c r="AT70" s="138"/>
      <c r="AU70" s="138"/>
      <c r="AV70" s="138"/>
      <c r="AW70" s="138"/>
      <c r="AX70" s="138"/>
      <c r="AY70" s="139"/>
      <c r="AZ70" s="137"/>
      <c r="BA70" s="138"/>
      <c r="BB70" s="138"/>
      <c r="BC70" s="139"/>
      <c r="BD70" s="136"/>
      <c r="BE70" s="136"/>
      <c r="BF70" s="136"/>
      <c r="BG70" s="136"/>
      <c r="BH70" s="136"/>
      <c r="BI70" s="136"/>
      <c r="BJ70" s="136"/>
      <c r="BK70" s="136"/>
      <c r="BL70" s="136"/>
      <c r="BM70" s="136"/>
      <c r="BN70" s="136"/>
      <c r="BO70" s="136"/>
      <c r="BP70" s="136"/>
      <c r="BQ70" s="136"/>
      <c r="BR70" s="136"/>
      <c r="BS70" s="136"/>
      <c r="BT70" s="136"/>
      <c r="BU70" s="136"/>
    </row>
    <row r="71" spans="3:73" x14ac:dyDescent="0.15">
      <c r="C71" s="136"/>
      <c r="D71" s="137" t="s">
        <v>102</v>
      </c>
      <c r="E71" s="138"/>
      <c r="F71" s="138"/>
      <c r="G71" s="138"/>
      <c r="H71" s="138"/>
      <c r="I71" s="138"/>
      <c r="J71" s="138"/>
      <c r="K71" s="138"/>
      <c r="L71" s="138"/>
      <c r="M71" s="138"/>
      <c r="N71" s="138"/>
      <c r="O71" s="139"/>
      <c r="P71" s="137"/>
      <c r="Q71" s="138"/>
      <c r="R71" s="138"/>
      <c r="S71" s="139"/>
      <c r="T71" s="136"/>
      <c r="U71" s="136"/>
      <c r="V71" s="137" t="s">
        <v>163</v>
      </c>
      <c r="W71" s="138"/>
      <c r="X71" s="138"/>
      <c r="Y71" s="138"/>
      <c r="Z71" s="138"/>
      <c r="AA71" s="138"/>
      <c r="AB71" s="138"/>
      <c r="AC71" s="138"/>
      <c r="AD71" s="138"/>
      <c r="AE71" s="138"/>
      <c r="AF71" s="138"/>
      <c r="AG71" s="139"/>
      <c r="AH71" s="137"/>
      <c r="AI71" s="138"/>
      <c r="AJ71" s="138"/>
      <c r="AK71" s="139"/>
      <c r="AL71" s="136"/>
      <c r="AM71" s="136"/>
      <c r="AN71" s="137" t="s">
        <v>472</v>
      </c>
      <c r="AO71" s="138"/>
      <c r="AP71" s="138"/>
      <c r="AQ71" s="138"/>
      <c r="AR71" s="138"/>
      <c r="AS71" s="138"/>
      <c r="AT71" s="138"/>
      <c r="AU71" s="138"/>
      <c r="AV71" s="138"/>
      <c r="AW71" s="138"/>
      <c r="AX71" s="138"/>
      <c r="AY71" s="139"/>
      <c r="AZ71" s="137"/>
      <c r="BA71" s="138"/>
      <c r="BB71" s="138"/>
      <c r="BC71" s="139"/>
      <c r="BD71" s="136"/>
      <c r="BE71" s="136"/>
      <c r="BF71" s="136"/>
      <c r="BG71" s="136"/>
      <c r="BH71" s="136"/>
      <c r="BI71" s="136"/>
      <c r="BJ71" s="136"/>
      <c r="BK71" s="136"/>
      <c r="BL71" s="136"/>
      <c r="BM71" s="136"/>
      <c r="BN71" s="136"/>
      <c r="BO71" s="136"/>
      <c r="BP71" s="136"/>
      <c r="BQ71" s="136"/>
      <c r="BR71" s="136"/>
      <c r="BS71" s="136"/>
      <c r="BT71" s="136"/>
      <c r="BU71" s="136"/>
    </row>
    <row r="72" spans="3:73" x14ac:dyDescent="0.15">
      <c r="C72" s="136"/>
      <c r="D72" s="137" t="s">
        <v>103</v>
      </c>
      <c r="E72" s="138"/>
      <c r="F72" s="138"/>
      <c r="G72" s="138"/>
      <c r="H72" s="138"/>
      <c r="I72" s="138"/>
      <c r="J72" s="138"/>
      <c r="K72" s="138"/>
      <c r="L72" s="138"/>
      <c r="M72" s="138"/>
      <c r="N72" s="138"/>
      <c r="O72" s="139"/>
      <c r="P72" s="137"/>
      <c r="Q72" s="138"/>
      <c r="R72" s="138"/>
      <c r="S72" s="139"/>
      <c r="T72" s="136"/>
      <c r="U72" s="136"/>
      <c r="V72" s="137" t="s">
        <v>164</v>
      </c>
      <c r="W72" s="138"/>
      <c r="X72" s="138"/>
      <c r="Y72" s="138"/>
      <c r="Z72" s="138"/>
      <c r="AA72" s="138"/>
      <c r="AB72" s="138"/>
      <c r="AC72" s="138"/>
      <c r="AD72" s="138"/>
      <c r="AE72" s="138"/>
      <c r="AF72" s="138"/>
      <c r="AG72" s="139"/>
      <c r="AH72" s="137"/>
      <c r="AI72" s="138"/>
      <c r="AJ72" s="138"/>
      <c r="AK72" s="139"/>
      <c r="AL72" s="136"/>
      <c r="AM72" s="136"/>
      <c r="AN72" s="137" t="s">
        <v>473</v>
      </c>
      <c r="AO72" s="138"/>
      <c r="AP72" s="138"/>
      <c r="AQ72" s="138"/>
      <c r="AR72" s="138"/>
      <c r="AS72" s="138"/>
      <c r="AT72" s="138"/>
      <c r="AU72" s="138"/>
      <c r="AV72" s="138"/>
      <c r="AW72" s="138"/>
      <c r="AX72" s="138"/>
      <c r="AY72" s="139"/>
      <c r="AZ72" s="137"/>
      <c r="BA72" s="138"/>
      <c r="BB72" s="138"/>
      <c r="BC72" s="139"/>
      <c r="BD72" s="136"/>
      <c r="BE72" s="136"/>
      <c r="BF72" s="136"/>
      <c r="BG72" s="136"/>
      <c r="BH72" s="136"/>
      <c r="BI72" s="136"/>
      <c r="BJ72" s="136"/>
      <c r="BK72" s="136"/>
      <c r="BL72" s="136"/>
      <c r="BM72" s="136"/>
      <c r="BN72" s="136"/>
      <c r="BO72" s="136"/>
      <c r="BP72" s="136"/>
      <c r="BQ72" s="136"/>
      <c r="BR72" s="136"/>
      <c r="BS72" s="136"/>
      <c r="BT72" s="136"/>
      <c r="BU72" s="136"/>
    </row>
    <row r="73" spans="3:73" x14ac:dyDescent="0.15">
      <c r="C73" s="136"/>
      <c r="D73" s="137" t="s">
        <v>104</v>
      </c>
      <c r="E73" s="138"/>
      <c r="F73" s="138"/>
      <c r="G73" s="138"/>
      <c r="H73" s="138"/>
      <c r="I73" s="138"/>
      <c r="J73" s="138"/>
      <c r="K73" s="138"/>
      <c r="L73" s="138"/>
      <c r="M73" s="138"/>
      <c r="N73" s="138"/>
      <c r="O73" s="139"/>
      <c r="P73" s="137"/>
      <c r="Q73" s="138"/>
      <c r="R73" s="138"/>
      <c r="S73" s="139"/>
      <c r="T73" s="136"/>
      <c r="U73" s="136"/>
      <c r="V73" s="136"/>
      <c r="W73" s="136"/>
      <c r="X73" s="136"/>
      <c r="Y73" s="136"/>
      <c r="Z73" s="136"/>
      <c r="AA73" s="136"/>
      <c r="AB73" s="136"/>
      <c r="AC73" s="136"/>
      <c r="AD73" s="136"/>
      <c r="AE73" s="136"/>
      <c r="AF73" s="136"/>
      <c r="AG73" s="136"/>
      <c r="AH73" s="136"/>
      <c r="AI73" s="136"/>
      <c r="AJ73" s="136"/>
      <c r="AK73" s="136"/>
      <c r="AL73" s="136"/>
      <c r="AM73" s="136"/>
      <c r="AN73" s="137" t="s">
        <v>474</v>
      </c>
      <c r="AO73" s="138"/>
      <c r="AP73" s="138"/>
      <c r="AQ73" s="138"/>
      <c r="AR73" s="138"/>
      <c r="AS73" s="138"/>
      <c r="AT73" s="138"/>
      <c r="AU73" s="138"/>
      <c r="AV73" s="138"/>
      <c r="AW73" s="138"/>
      <c r="AX73" s="138"/>
      <c r="AY73" s="139"/>
      <c r="AZ73" s="137"/>
      <c r="BA73" s="138"/>
      <c r="BB73" s="138"/>
      <c r="BC73" s="139"/>
      <c r="BD73" s="136"/>
      <c r="BE73" s="136"/>
      <c r="BF73" s="136"/>
      <c r="BG73" s="136"/>
      <c r="BH73" s="136"/>
      <c r="BI73" s="136"/>
      <c r="BJ73" s="136"/>
      <c r="BK73" s="136"/>
      <c r="BL73" s="136"/>
      <c r="BM73" s="136"/>
      <c r="BN73" s="136"/>
      <c r="BO73" s="136"/>
      <c r="BP73" s="136"/>
      <c r="BQ73" s="136"/>
      <c r="BR73" s="136"/>
      <c r="BS73" s="136"/>
      <c r="BT73" s="136"/>
      <c r="BU73" s="136"/>
    </row>
    <row r="74" spans="3:73" x14ac:dyDescent="0.15">
      <c r="C74" s="136"/>
      <c r="D74" s="137" t="s">
        <v>105</v>
      </c>
      <c r="E74" s="138"/>
      <c r="F74" s="138"/>
      <c r="G74" s="138"/>
      <c r="H74" s="138"/>
      <c r="I74" s="138"/>
      <c r="J74" s="138"/>
      <c r="K74" s="138"/>
      <c r="L74" s="138"/>
      <c r="M74" s="138"/>
      <c r="N74" s="138"/>
      <c r="O74" s="139"/>
      <c r="P74" s="137"/>
      <c r="Q74" s="138"/>
      <c r="R74" s="138"/>
      <c r="S74" s="139"/>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row>
    <row r="75" spans="3:73" x14ac:dyDescent="0.15">
      <c r="C75" s="136"/>
      <c r="D75" s="137" t="s">
        <v>106</v>
      </c>
      <c r="E75" s="138"/>
      <c r="F75" s="138"/>
      <c r="G75" s="138"/>
      <c r="H75" s="138"/>
      <c r="I75" s="138"/>
      <c r="J75" s="138"/>
      <c r="K75" s="138"/>
      <c r="L75" s="138"/>
      <c r="M75" s="138"/>
      <c r="N75" s="138"/>
      <c r="O75" s="139"/>
      <c r="P75" s="137"/>
      <c r="Q75" s="138"/>
      <c r="R75" s="138"/>
      <c r="S75" s="139"/>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row>
    <row r="76" spans="3:73" x14ac:dyDescent="0.15">
      <c r="C76" s="136"/>
      <c r="D76" s="137" t="s">
        <v>107</v>
      </c>
      <c r="E76" s="138"/>
      <c r="F76" s="138"/>
      <c r="G76" s="138"/>
      <c r="H76" s="138"/>
      <c r="I76" s="138"/>
      <c r="J76" s="138"/>
      <c r="K76" s="138"/>
      <c r="L76" s="138"/>
      <c r="M76" s="138"/>
      <c r="N76" s="138"/>
      <c r="O76" s="139"/>
      <c r="P76" s="137"/>
      <c r="Q76" s="138"/>
      <c r="R76" s="138"/>
      <c r="S76" s="139"/>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row>
  </sheetData>
  <mergeCells count="13">
    <mergeCell ref="B2:BU5"/>
    <mergeCell ref="B9:G9"/>
    <mergeCell ref="B6:BU7"/>
    <mergeCell ref="BM8:BU8"/>
    <mergeCell ref="H9:V9"/>
    <mergeCell ref="BF13:BQ13"/>
    <mergeCell ref="BR13:BU13"/>
    <mergeCell ref="D13:O13"/>
    <mergeCell ref="P13:S13"/>
    <mergeCell ref="V13:AG13"/>
    <mergeCell ref="AH13:AK13"/>
    <mergeCell ref="AN13:AY13"/>
    <mergeCell ref="AZ13:BC13"/>
  </mergeCells>
  <phoneticPr fontId="2"/>
  <pageMargins left="0.25" right="0.25"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変更依頼書①</vt:lpstr>
      <vt:lpstr>ﾌﾘｶﾞﾅ①</vt:lpstr>
      <vt:lpstr>①【別紙１】AP別のSSID設定</vt:lpstr>
      <vt:lpstr>ﾌﾘｶﾞﾅ②</vt:lpstr>
      <vt:lpstr>変更依頼書②</vt:lpstr>
      <vt:lpstr>変更依頼書②記入例</vt:lpstr>
      <vt:lpstr>②【別紙１】認証設定</vt:lpstr>
      <vt:lpstr>②【別紙２】ＩＰ指定設定</vt:lpstr>
      <vt:lpstr>②【別紙３】ファイアウォール（アプリ指定）</vt:lpstr>
      <vt:lpstr>②【別紙４】通信速度制限（アプリ指定）</vt:lpstr>
      <vt:lpstr>②【別紙５】AP別の無線チャネル設定</vt:lpstr>
      <vt:lpstr>②【別紙６】ダッシュボード上のNW名・AP名変更設定</vt:lpstr>
      <vt:lpstr>②【別紙７】無線環境パラメータ調整</vt:lpstr>
      <vt:lpstr>WiFi設定の説明</vt:lpstr>
      <vt:lpstr>①【別紙１】AP別のSSID設定!Print_Area</vt:lpstr>
      <vt:lpstr>②【別紙１】認証設定!Print_Area</vt:lpstr>
      <vt:lpstr>'②【別紙３】ファイアウォール（アプリ指定）'!Print_Area</vt:lpstr>
      <vt:lpstr>'②【別紙４】通信速度制限（アプリ指定）'!Print_Area</vt:lpstr>
      <vt:lpstr>②【別紙６】ダッシュボード上のNW名・AP名変更設定!Print_Area</vt:lpstr>
      <vt:lpstr>WiFi設定の説明!Print_Area</vt:lpstr>
      <vt:lpstr>変更依頼書①!Print_Area</vt:lpstr>
      <vt:lpstr>変更依頼書②!Print_Area</vt:lpstr>
      <vt:lpstr>変更依頼書②記入例!Print_Area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nttadmin</dc:creator>
  <cp:lastModifiedBy>HN704723</cp:lastModifiedBy>
  <cp:lastPrinted>2022-01-05T12:00:32Z</cp:lastPrinted>
  <dcterms:created xsi:type="dcterms:W3CDTF">2014-11-14T07:40:10Z</dcterms:created>
  <dcterms:modified xsi:type="dcterms:W3CDTF">2022-09-29T07:13:23Z</dcterms:modified>
</cp:coreProperties>
</file>